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新增" sheetId="5" r:id="rId1"/>
    <sheet name="续租" sheetId="7" r:id="rId2"/>
  </sheets>
  <definedNames>
    <definedName name="_xlnm.Print_Area" localSheetId="0">新增!$A$1:$H$111</definedName>
    <definedName name="_xlnm.Print_Titles" localSheetId="0">新增!$1:$5</definedName>
    <definedName name="_xlnm.Print_Area" localSheetId="1">续租!$A$1:$H$79</definedName>
    <definedName name="_xlnm.Print_Titles" localSheetId="1">续租!$1:$5</definedName>
  </definedNames>
  <calcPr calcId="144525"/>
</workbook>
</file>

<file path=xl/sharedStrings.xml><?xml version="1.0" encoding="utf-8"?>
<sst xmlns="http://schemas.openxmlformats.org/spreadsheetml/2006/main" count="300" uniqueCount="178">
  <si>
    <t>三明城发物业有限公司新增资产租金底价评估报价单</t>
  </si>
  <si>
    <t xml:space="preserve">  联 系 人：</t>
  </si>
  <si>
    <t>报 价 日 期:</t>
  </si>
  <si>
    <t xml:space="preserve">  注:以下报价为开发票含税价。</t>
  </si>
  <si>
    <t>序号</t>
  </si>
  <si>
    <t>项目</t>
  </si>
  <si>
    <t>商铺地址</t>
  </si>
  <si>
    <t>商铺编号</t>
  </si>
  <si>
    <t>计租面积（㎡）</t>
  </si>
  <si>
    <t>层高（㎡）</t>
  </si>
  <si>
    <t>含税报价（元）</t>
  </si>
  <si>
    <t>备注</t>
  </si>
  <si>
    <t>沙县长兴苑</t>
  </si>
  <si>
    <t>沙县长兴路东侧D-1地块</t>
  </si>
  <si>
    <t>7幢</t>
  </si>
  <si>
    <t>根据出让条件，商业部分应整体经营、整体持有、整体转让</t>
  </si>
  <si>
    <t>8幢</t>
  </si>
  <si>
    <t>9幢</t>
  </si>
  <si>
    <t>小计</t>
  </si>
  <si>
    <t>金澜湾一期</t>
  </si>
  <si>
    <t>三元区东乾三路391号</t>
  </si>
  <si>
    <t>一层1、2号铺</t>
  </si>
  <si>
    <t>一层3号铺</t>
  </si>
  <si>
    <t>二层1号铺</t>
  </si>
  <si>
    <t>二层2号铺</t>
  </si>
  <si>
    <t>二层3号铺</t>
  </si>
  <si>
    <t>二层4号铺</t>
  </si>
  <si>
    <t>二层5、6、7号铺</t>
  </si>
  <si>
    <t>碧湖综合大楼</t>
  </si>
  <si>
    <t>碧湖村196幢</t>
  </si>
  <si>
    <t>C座</t>
  </si>
  <si>
    <t>D座</t>
  </si>
  <si>
    <t>B座</t>
  </si>
  <si>
    <t>佳和人家（新都汇）</t>
  </si>
  <si>
    <t>梅列区乾龙新村314幢一层</t>
  </si>
  <si>
    <t>8号</t>
  </si>
  <si>
    <t>11、12、13号号店</t>
  </si>
  <si>
    <t>17号店</t>
  </si>
  <si>
    <t>沪明小学项目</t>
  </si>
  <si>
    <t>沪明小学</t>
  </si>
  <si>
    <t>停车场</t>
  </si>
  <si>
    <t>153个车位</t>
  </si>
  <si>
    <t>江滨广场项目</t>
  </si>
  <si>
    <t>江滨广场</t>
  </si>
  <si>
    <t>一层21号店</t>
  </si>
  <si>
    <t>古玩一条街</t>
  </si>
  <si>
    <t>古玩一条街3号</t>
  </si>
  <si>
    <t>3号</t>
  </si>
  <si>
    <t>下洋文化综合大楼</t>
  </si>
  <si>
    <t>2层</t>
  </si>
  <si>
    <t>10层</t>
  </si>
  <si>
    <t>11层</t>
  </si>
  <si>
    <t>下洋会展中心</t>
  </si>
  <si>
    <t>四层</t>
  </si>
  <si>
    <t>重新测量</t>
  </si>
  <si>
    <t>白坂路棚户区改造项目</t>
  </si>
  <si>
    <t xml:space="preserve"> 工业南路108号</t>
  </si>
  <si>
    <t>二层6号</t>
  </si>
  <si>
    <t>三元区新台江小学项目</t>
  </si>
  <si>
    <t>三元区新台江小学（三明学院附属小学台江校区）周边商铺</t>
  </si>
  <si>
    <t>1号</t>
  </si>
  <si>
    <t>2号</t>
  </si>
  <si>
    <t>5号</t>
  </si>
  <si>
    <t>6号</t>
  </si>
  <si>
    <t>7号</t>
  </si>
  <si>
    <t>9号</t>
  </si>
  <si>
    <t>10号</t>
  </si>
  <si>
    <t>11号</t>
  </si>
  <si>
    <t>12号</t>
  </si>
  <si>
    <t>13、14、15号</t>
  </si>
  <si>
    <t>16号</t>
  </si>
  <si>
    <t>17号</t>
  </si>
  <si>
    <t>18号</t>
  </si>
  <si>
    <t>19号</t>
  </si>
  <si>
    <t>20号</t>
  </si>
  <si>
    <t>21号</t>
  </si>
  <si>
    <t>22号</t>
  </si>
  <si>
    <t>23号</t>
  </si>
  <si>
    <t>24号</t>
  </si>
  <si>
    <t>陈景润实验小学富兴校区周边商铺项目</t>
  </si>
  <si>
    <t>陈景润实验小学富兴校区周边商铺</t>
  </si>
  <si>
    <t>1号-3号</t>
  </si>
  <si>
    <t>4号</t>
  </si>
  <si>
    <t>13号</t>
  </si>
  <si>
    <t>贵溪洋小学</t>
  </si>
  <si>
    <t>7#一层</t>
  </si>
  <si>
    <t>7#二层</t>
  </si>
  <si>
    <t>14号</t>
  </si>
  <si>
    <t>15号</t>
  </si>
  <si>
    <t>10#</t>
  </si>
  <si>
    <t>一层：3.2m；二层4.75m</t>
  </si>
  <si>
    <t>一层：4.1m；二层4.75m</t>
  </si>
  <si>
    <t>一层：5m；二层4.75m</t>
  </si>
  <si>
    <t>一层：6.65m；二层4.75m</t>
  </si>
  <si>
    <t>合计</t>
  </si>
  <si>
    <t>三明城发物业有限公司续租资产租金底价评估报价单</t>
  </si>
  <si>
    <t>瑞和人家(六路项目）</t>
  </si>
  <si>
    <t>梅列区乾龙新村312幢负一层</t>
  </si>
  <si>
    <t>1号店</t>
  </si>
  <si>
    <t>9号店面积重新计算</t>
  </si>
  <si>
    <t>2号店</t>
  </si>
  <si>
    <t>3号店</t>
  </si>
  <si>
    <t>9号店</t>
  </si>
  <si>
    <t>体育场馆项目周边商铺</t>
  </si>
  <si>
    <t>乾龙新村430幢-2 (体育场馆项目周边商铺)</t>
  </si>
  <si>
    <t>2-3号店</t>
  </si>
  <si>
    <t>4-6号店</t>
  </si>
  <si>
    <t>体育场东南侧(体育场馆项目周边商铺)</t>
  </si>
  <si>
    <t>25号店</t>
  </si>
  <si>
    <t>龙泽小区周边</t>
  </si>
  <si>
    <t>乾龙新村392幢1-2层(龙泽小区周边商铺)</t>
  </si>
  <si>
    <t>4号跃、一层5号、5号跃</t>
  </si>
  <si>
    <t>一层2号、2号跃</t>
  </si>
  <si>
    <t>1层6号</t>
  </si>
  <si>
    <t>1层1号</t>
  </si>
  <si>
    <t>B05北侧商业楼(龙泽小区周边商铺)</t>
  </si>
  <si>
    <t>公厕旁商铺及跃层</t>
  </si>
  <si>
    <t>面积计双层</t>
  </si>
  <si>
    <t>1-7号店</t>
  </si>
  <si>
    <t>面积计单层</t>
  </si>
  <si>
    <t>8-9号店</t>
  </si>
  <si>
    <t>10号店</t>
  </si>
  <si>
    <t>11号店</t>
  </si>
  <si>
    <t>12号店</t>
  </si>
  <si>
    <t>13号店</t>
  </si>
  <si>
    <t>14号店</t>
  </si>
  <si>
    <t>15号店</t>
  </si>
  <si>
    <t>16号店</t>
  </si>
  <si>
    <t>18号店</t>
  </si>
  <si>
    <t>19号店</t>
  </si>
  <si>
    <t>20店</t>
  </si>
  <si>
    <t>21号店</t>
  </si>
  <si>
    <t>22号店</t>
  </si>
  <si>
    <t>23号店</t>
  </si>
  <si>
    <t>24号店</t>
  </si>
  <si>
    <t>26-27店</t>
  </si>
  <si>
    <t>28-29号店</t>
  </si>
  <si>
    <t>31-32号店</t>
  </si>
  <si>
    <t>33-34号店</t>
  </si>
  <si>
    <t>梅园项目</t>
  </si>
  <si>
    <t>乾龙新村348幢</t>
  </si>
  <si>
    <t>一层5号店</t>
  </si>
  <si>
    <t>森邻人家项目</t>
  </si>
  <si>
    <t>梅列区劲松路150号3幢</t>
  </si>
  <si>
    <t>下洋体育健身中心</t>
  </si>
  <si>
    <t>羽毛球馆沿街店面（市建设局对面）北侧二间</t>
  </si>
  <si>
    <t>下洋健身中心羽毛球馆沿街店面（市建设局对面）北侧二间</t>
  </si>
  <si>
    <t>三化</t>
  </si>
  <si>
    <t>原福建省化学工业第一技工学校</t>
  </si>
  <si>
    <t>教学楼</t>
  </si>
  <si>
    <t>白沙省一建安置房项目</t>
  </si>
  <si>
    <t>工业中路32号8幢（白沙省一建安置房）</t>
  </si>
  <si>
    <t>一层23号</t>
  </si>
  <si>
    <t>一层23号跃</t>
  </si>
  <si>
    <t>二层储藏间</t>
  </si>
  <si>
    <t>工业中路32号5幢（白沙省一建安置房）</t>
  </si>
  <si>
    <t>一层8号、一层8号跃</t>
  </si>
  <si>
    <t>一层9号、一层9号跃、一层9号跃储藏间</t>
  </si>
  <si>
    <t>一层32号储藏间</t>
  </si>
  <si>
    <t>原三元区教师进修学校红印山校区项目</t>
  </si>
  <si>
    <t>原三元区教师进修学校红印山校区（宿舍楼）</t>
  </si>
  <si>
    <t>校区</t>
  </si>
  <si>
    <t>文笔路6幢104</t>
  </si>
  <si>
    <t>文笔路6幢201</t>
  </si>
  <si>
    <t>文笔路6幢203</t>
  </si>
  <si>
    <t>文笔路6幢301</t>
  </si>
  <si>
    <t>文笔路6幢303</t>
  </si>
  <si>
    <t>文笔路6幢501</t>
  </si>
  <si>
    <t>文笔路6幢502</t>
  </si>
  <si>
    <t>文笔路6幢503</t>
  </si>
  <si>
    <t>文笔路6幢504</t>
  </si>
  <si>
    <t>三元区文笔路2号（店面）</t>
  </si>
  <si>
    <t>2-4号店</t>
  </si>
  <si>
    <t>5号店</t>
  </si>
  <si>
    <t>6号店</t>
  </si>
  <si>
    <t>7-8号店</t>
  </si>
  <si>
    <t>城市文化广场项目</t>
  </si>
  <si>
    <t>市规划馆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</si>
</sst>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_);[Red]\(0.0\)"/>
    <numFmt numFmtId="177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color rgb="FF000000"/>
      <name val="FangSong"/>
      <charset val="134"/>
    </font>
    <font>
      <sz val="10"/>
      <name val="微软雅黑"/>
      <charset val="134"/>
    </font>
    <font>
      <sz val="14"/>
      <name val="FangSong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20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14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29" fillId="31" borderId="1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0" borderId="0"/>
  </cellStyleXfs>
  <cellXfs count="5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wrapText="1"/>
    </xf>
    <xf numFmtId="0" fontId="0" fillId="0" borderId="0" xfId="0" applyNumberFormat="1" applyFont="1" applyFill="1" applyAlignment="1"/>
    <xf numFmtId="0" fontId="5" fillId="3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Alignment="1">
      <alignment horizont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>
      <alignment vertical="center"/>
    </xf>
    <xf numFmtId="0" fontId="5" fillId="3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2"/>
  <sheetViews>
    <sheetView tabSelected="1" zoomScale="82" zoomScaleNormal="82" zoomScaleSheetLayoutView="70" workbookViewId="0">
      <pane ySplit="5" topLeftCell="A51" activePane="bottomLeft" state="frozen"/>
      <selection/>
      <selection pane="bottomLeft" activeCell="H36" sqref="H36"/>
    </sheetView>
  </sheetViews>
  <sheetFormatPr defaultColWidth="9" defaultRowHeight="13.5"/>
  <cols>
    <col min="1" max="1" width="10.8916666666667" customWidth="1"/>
    <col min="2" max="2" width="17.375" style="4" customWidth="1"/>
    <col min="3" max="3" width="16.3083333333333" customWidth="1"/>
    <col min="4" max="4" width="21.4916666666667" customWidth="1"/>
    <col min="5" max="5" width="19.825" customWidth="1"/>
    <col min="6" max="7" width="13" customWidth="1"/>
    <col min="8" max="8" width="26" customWidth="1"/>
    <col min="9" max="18" width="14" customWidth="1"/>
  </cols>
  <sheetData>
    <row r="1" s="1" customFormat="1" ht="43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s="1" customFormat="1" ht="30" customHeight="1" spans="1:8">
      <c r="A2" s="7" t="s">
        <v>1</v>
      </c>
      <c r="B2" s="8"/>
      <c r="C2" s="9"/>
      <c r="D2" s="9"/>
      <c r="E2" s="10" t="s">
        <v>2</v>
      </c>
      <c r="F2" s="9"/>
      <c r="G2" s="9"/>
      <c r="H2" s="9"/>
    </row>
    <row r="3" s="1" customFormat="1" ht="8" customHeight="1" spans="1:8">
      <c r="A3" s="7"/>
      <c r="B3" s="11"/>
      <c r="C3" s="7"/>
      <c r="D3" s="7"/>
      <c r="E3" s="10"/>
      <c r="F3" s="7"/>
      <c r="G3" s="7"/>
      <c r="H3" s="7"/>
    </row>
    <row r="4" s="1" customFormat="1" ht="37" customHeight="1" spans="1:8">
      <c r="A4" s="12" t="s">
        <v>3</v>
      </c>
      <c r="B4" s="11"/>
      <c r="C4" s="12"/>
      <c r="D4" s="12"/>
      <c r="E4" s="7"/>
      <c r="F4" s="7"/>
      <c r="G4" s="7"/>
      <c r="H4" s="7"/>
    </row>
    <row r="5" s="2" customFormat="1" ht="45" customHeight="1" spans="1:8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</row>
    <row r="6" ht="39" customHeight="1" spans="1:18">
      <c r="A6" s="42">
        <v>1</v>
      </c>
      <c r="B6" s="14" t="s">
        <v>12</v>
      </c>
      <c r="C6" s="43" t="s">
        <v>13</v>
      </c>
      <c r="D6" s="44" t="s">
        <v>14</v>
      </c>
      <c r="E6" s="44">
        <v>1741.07</v>
      </c>
      <c r="F6" s="45">
        <v>6</v>
      </c>
      <c r="G6" s="45"/>
      <c r="H6" s="43" t="s">
        <v>15</v>
      </c>
      <c r="I6" s="34"/>
      <c r="J6" s="34"/>
      <c r="K6" s="34"/>
      <c r="L6" s="34"/>
      <c r="M6" s="34"/>
      <c r="N6" s="34"/>
      <c r="O6" s="34"/>
      <c r="P6" s="34"/>
      <c r="Q6" s="34"/>
      <c r="R6" s="34"/>
    </row>
    <row r="7" ht="39" customHeight="1" spans="1:18">
      <c r="A7" s="42">
        <v>2</v>
      </c>
      <c r="B7" s="14"/>
      <c r="C7" s="43"/>
      <c r="D7" s="44" t="s">
        <v>16</v>
      </c>
      <c r="E7" s="44">
        <v>2105.51</v>
      </c>
      <c r="F7" s="45">
        <v>6</v>
      </c>
      <c r="G7" s="45"/>
      <c r="H7" s="43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ht="39" customHeight="1" spans="1:18">
      <c r="A8" s="42">
        <v>3</v>
      </c>
      <c r="B8" s="14"/>
      <c r="C8" s="43"/>
      <c r="D8" s="44" t="s">
        <v>17</v>
      </c>
      <c r="E8" s="44">
        <v>1077.37</v>
      </c>
      <c r="F8" s="45">
        <v>6</v>
      </c>
      <c r="G8" s="45"/>
      <c r="H8" s="43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ht="39" customHeight="1" spans="1:18">
      <c r="A9" s="42" t="s">
        <v>18</v>
      </c>
      <c r="B9" s="14"/>
      <c r="C9" s="42"/>
      <c r="D9" s="44"/>
      <c r="E9" s="18">
        <f>SUM(E6:E8)</f>
        <v>4923.95</v>
      </c>
      <c r="F9" s="45"/>
      <c r="G9" s="45"/>
      <c r="H9" s="46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ht="39" customHeight="1" spans="1:18">
      <c r="A10" s="42">
        <v>4</v>
      </c>
      <c r="B10" s="14" t="s">
        <v>19</v>
      </c>
      <c r="C10" s="43" t="s">
        <v>20</v>
      </c>
      <c r="D10" s="43" t="s">
        <v>21</v>
      </c>
      <c r="E10" s="44">
        <v>450.04</v>
      </c>
      <c r="F10" s="45"/>
      <c r="G10" s="45"/>
      <c r="H10" s="14" t="s">
        <v>15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ht="39" customHeight="1" spans="1:18">
      <c r="A11" s="42">
        <v>5</v>
      </c>
      <c r="B11" s="14"/>
      <c r="C11" s="43"/>
      <c r="D11" s="44" t="s">
        <v>22</v>
      </c>
      <c r="E11" s="44">
        <v>38.13</v>
      </c>
      <c r="F11" s="45"/>
      <c r="G11" s="45"/>
      <c r="H11" s="1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ht="39" customHeight="1" spans="1:18">
      <c r="A12" s="42">
        <v>6</v>
      </c>
      <c r="B12" s="14"/>
      <c r="C12" s="43"/>
      <c r="D12" s="44" t="s">
        <v>23</v>
      </c>
      <c r="E12" s="44">
        <v>236.05</v>
      </c>
      <c r="F12" s="45"/>
      <c r="G12" s="45"/>
      <c r="H12" s="14"/>
      <c r="I12" s="34"/>
      <c r="J12" s="34"/>
      <c r="K12" s="34"/>
      <c r="L12" s="34"/>
      <c r="M12" s="35"/>
      <c r="N12" s="34"/>
      <c r="O12" s="34"/>
      <c r="P12" s="34"/>
      <c r="Q12" s="34"/>
      <c r="R12" s="34"/>
    </row>
    <row r="13" ht="39" customHeight="1" spans="1:18">
      <c r="A13" s="42">
        <v>7</v>
      </c>
      <c r="B13" s="14"/>
      <c r="C13" s="43"/>
      <c r="D13" s="44" t="s">
        <v>24</v>
      </c>
      <c r="E13" s="44">
        <v>246.9</v>
      </c>
      <c r="F13" s="45"/>
      <c r="G13" s="45"/>
      <c r="H13" s="1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ht="39" customHeight="1" spans="1:18">
      <c r="A14" s="42">
        <v>8</v>
      </c>
      <c r="B14" s="14"/>
      <c r="C14" s="43"/>
      <c r="D14" s="44" t="s">
        <v>25</v>
      </c>
      <c r="E14" s="44">
        <v>196.71</v>
      </c>
      <c r="F14" s="45"/>
      <c r="G14" s="45"/>
      <c r="H14" s="1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ht="39" customHeight="1" spans="1:18">
      <c r="A15" s="42">
        <v>9</v>
      </c>
      <c r="B15" s="14"/>
      <c r="C15" s="43"/>
      <c r="D15" s="44" t="s">
        <v>26</v>
      </c>
      <c r="E15" s="44">
        <v>197.71</v>
      </c>
      <c r="F15" s="45"/>
      <c r="G15" s="45"/>
      <c r="H15" s="1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ht="39" customHeight="1" spans="1:18">
      <c r="A16" s="42">
        <v>10</v>
      </c>
      <c r="B16" s="14"/>
      <c r="C16" s="43"/>
      <c r="D16" s="43" t="s">
        <v>27</v>
      </c>
      <c r="E16" s="44">
        <v>729.65</v>
      </c>
      <c r="F16" s="45"/>
      <c r="G16" s="45"/>
      <c r="H16" s="14"/>
      <c r="I16" s="34"/>
      <c r="J16" s="34"/>
      <c r="K16" s="34"/>
      <c r="L16" s="34"/>
      <c r="M16" s="34"/>
      <c r="N16" s="34"/>
      <c r="O16" s="34"/>
      <c r="P16" s="34"/>
      <c r="Q16" s="34"/>
      <c r="R16" s="34"/>
    </row>
    <row r="17" ht="39" customHeight="1" spans="1:18">
      <c r="A17" s="42" t="s">
        <v>18</v>
      </c>
      <c r="B17" s="14"/>
      <c r="C17" s="42"/>
      <c r="D17" s="43"/>
      <c r="E17" s="18">
        <f>SUM(E10:E16)</f>
        <v>2095.19</v>
      </c>
      <c r="F17" s="45"/>
      <c r="G17" s="45"/>
      <c r="H17" s="46"/>
      <c r="I17" s="34"/>
      <c r="J17" s="34"/>
      <c r="K17" s="34"/>
      <c r="L17" s="34"/>
      <c r="M17" s="34"/>
      <c r="N17" s="34"/>
      <c r="O17" s="34"/>
      <c r="P17" s="34"/>
      <c r="Q17" s="34"/>
      <c r="R17" s="34"/>
    </row>
    <row r="18" ht="39" customHeight="1" spans="1:18">
      <c r="A18" s="42">
        <v>11</v>
      </c>
      <c r="B18" s="14" t="s">
        <v>28</v>
      </c>
      <c r="C18" s="43" t="s">
        <v>29</v>
      </c>
      <c r="D18" s="44" t="s">
        <v>30</v>
      </c>
      <c r="E18" s="44">
        <v>8109.661</v>
      </c>
      <c r="F18" s="45"/>
      <c r="G18" s="45"/>
      <c r="H18" s="1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ht="39" customHeight="1" spans="1:18">
      <c r="A19" s="42">
        <v>12</v>
      </c>
      <c r="B19" s="14"/>
      <c r="C19" s="43"/>
      <c r="D19" s="44" t="s">
        <v>31</v>
      </c>
      <c r="E19" s="44">
        <v>9418.044</v>
      </c>
      <c r="F19" s="45"/>
      <c r="G19" s="45"/>
      <c r="H19" s="1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ht="39" customHeight="1" spans="1:18">
      <c r="A20" s="42">
        <v>13</v>
      </c>
      <c r="B20" s="14"/>
      <c r="C20" s="43"/>
      <c r="D20" s="44" t="s">
        <v>32</v>
      </c>
      <c r="E20" s="44">
        <v>3631.925</v>
      </c>
      <c r="F20" s="45"/>
      <c r="G20" s="45"/>
      <c r="H20" s="14"/>
      <c r="I20" s="34"/>
      <c r="J20" s="34"/>
      <c r="K20" s="34"/>
      <c r="L20" s="34"/>
      <c r="M20" s="34"/>
      <c r="N20" s="34"/>
      <c r="O20" s="34"/>
      <c r="P20" s="34"/>
      <c r="Q20" s="34"/>
      <c r="R20" s="34"/>
    </row>
    <row r="21" ht="39" customHeight="1" spans="1:18">
      <c r="A21" s="42" t="s">
        <v>18</v>
      </c>
      <c r="B21" s="14"/>
      <c r="C21" s="42"/>
      <c r="D21" s="44"/>
      <c r="E21" s="18">
        <f>SUM(E18:E20)</f>
        <v>21159.63</v>
      </c>
      <c r="F21" s="45"/>
      <c r="G21" s="45"/>
      <c r="H21" s="45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ht="39" customHeight="1" spans="1:18">
      <c r="A22" s="42">
        <v>14</v>
      </c>
      <c r="B22" s="14" t="s">
        <v>33</v>
      </c>
      <c r="C22" s="29" t="s">
        <v>34</v>
      </c>
      <c r="D22" s="15" t="s">
        <v>35</v>
      </c>
      <c r="E22" s="15">
        <v>94.58</v>
      </c>
      <c r="F22" s="16"/>
      <c r="G22" s="16"/>
      <c r="H22" s="42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ht="39" customHeight="1" spans="1:18">
      <c r="A23" s="42">
        <v>15</v>
      </c>
      <c r="B23" s="14"/>
      <c r="C23" s="29"/>
      <c r="D23" s="15" t="s">
        <v>36</v>
      </c>
      <c r="E23" s="15">
        <v>208.11</v>
      </c>
      <c r="F23" s="16"/>
      <c r="G23" s="16"/>
      <c r="H23" s="42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ht="39" customHeight="1" spans="1:18">
      <c r="A24" s="42">
        <v>16</v>
      </c>
      <c r="B24" s="14"/>
      <c r="C24" s="29"/>
      <c r="D24" s="15" t="s">
        <v>37</v>
      </c>
      <c r="E24" s="15">
        <v>46.193</v>
      </c>
      <c r="F24" s="16"/>
      <c r="G24" s="16"/>
      <c r="H24" s="42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customFormat="1" ht="39" customHeight="1" spans="1:18">
      <c r="A25" s="42" t="s">
        <v>18</v>
      </c>
      <c r="B25" s="14"/>
      <c r="C25" s="42"/>
      <c r="D25" s="15"/>
      <c r="E25" s="18">
        <f>SUM(E22:E24)</f>
        <v>348.883</v>
      </c>
      <c r="F25" s="16"/>
      <c r="G25" s="16"/>
      <c r="H25" s="19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="3" customFormat="1" ht="39" customHeight="1" spans="1:18">
      <c r="A26" s="42">
        <v>17</v>
      </c>
      <c r="B26" s="47" t="s">
        <v>38</v>
      </c>
      <c r="C26" s="29" t="s">
        <v>39</v>
      </c>
      <c r="D26" s="15" t="s">
        <v>40</v>
      </c>
      <c r="E26" s="29" t="s">
        <v>41</v>
      </c>
      <c r="F26" s="19"/>
      <c r="G26" s="19"/>
      <c r="H26" s="19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="3" customFormat="1" ht="39" customHeight="1" spans="1:18">
      <c r="A27" s="42" t="s">
        <v>18</v>
      </c>
      <c r="B27" s="14"/>
      <c r="C27" s="42"/>
      <c r="D27" s="15"/>
      <c r="E27" s="48"/>
      <c r="F27" s="19"/>
      <c r="G27" s="19"/>
      <c r="H27" s="19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="3" customFormat="1" ht="39" customHeight="1" spans="1:18">
      <c r="A28" s="42">
        <v>18</v>
      </c>
      <c r="B28" s="14" t="s">
        <v>42</v>
      </c>
      <c r="C28" s="29" t="s">
        <v>43</v>
      </c>
      <c r="D28" s="29" t="s">
        <v>44</v>
      </c>
      <c r="E28" s="15">
        <v>45.342</v>
      </c>
      <c r="F28" s="19"/>
      <c r="G28" s="19"/>
      <c r="H28" s="19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="3" customFormat="1" ht="39" customHeight="1" spans="1:18">
      <c r="A29" s="42"/>
      <c r="B29" s="14"/>
      <c r="C29" s="42"/>
      <c r="D29" s="29"/>
      <c r="E29" s="49">
        <f>E28</f>
        <v>45.342</v>
      </c>
      <c r="F29" s="19"/>
      <c r="G29" s="19"/>
      <c r="H29" s="19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="3" customFormat="1" ht="39" customHeight="1" spans="1:18">
      <c r="A30" s="42">
        <v>19</v>
      </c>
      <c r="B30" s="14" t="s">
        <v>45</v>
      </c>
      <c r="C30" s="42" t="s">
        <v>46</v>
      </c>
      <c r="D30" s="50" t="s">
        <v>47</v>
      </c>
      <c r="E30" s="29">
        <v>169.031</v>
      </c>
      <c r="F30" s="45"/>
      <c r="G30" s="45"/>
      <c r="H30" s="4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="3" customFormat="1" ht="39" customHeight="1" spans="1:18">
      <c r="A31" s="42" t="s">
        <v>18</v>
      </c>
      <c r="B31" s="14"/>
      <c r="C31" s="42"/>
      <c r="D31" s="50"/>
      <c r="E31" s="30">
        <v>169.031</v>
      </c>
      <c r="F31" s="45"/>
      <c r="G31" s="45"/>
      <c r="H31" s="4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="3" customFormat="1" ht="39" customHeight="1" spans="1:18">
      <c r="A32" s="42">
        <v>20</v>
      </c>
      <c r="B32" s="14" t="s">
        <v>48</v>
      </c>
      <c r="C32" s="29" t="s">
        <v>48</v>
      </c>
      <c r="D32" s="29" t="s">
        <v>49</v>
      </c>
      <c r="E32" s="15">
        <v>682.208</v>
      </c>
      <c r="F32" s="19"/>
      <c r="G32" s="19"/>
      <c r="H32" s="42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="3" customFormat="1" ht="39" customHeight="1" spans="1:18">
      <c r="A33" s="42">
        <v>21</v>
      </c>
      <c r="B33" s="14"/>
      <c r="C33" s="29"/>
      <c r="D33" s="29" t="s">
        <v>50</v>
      </c>
      <c r="E33" s="29">
        <v>709.92</v>
      </c>
      <c r="F33" s="19"/>
      <c r="G33" s="19"/>
      <c r="H33" s="42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="3" customFormat="1" ht="39" customHeight="1" spans="1:18">
      <c r="A34" s="42">
        <v>22</v>
      </c>
      <c r="B34" s="14"/>
      <c r="C34" s="29"/>
      <c r="D34" s="29" t="s">
        <v>51</v>
      </c>
      <c r="E34" s="29">
        <v>709.92</v>
      </c>
      <c r="F34" s="19"/>
      <c r="G34" s="19"/>
      <c r="H34" s="42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="3" customFormat="1" ht="39" customHeight="1" spans="1:18">
      <c r="A35" s="42" t="s">
        <v>18</v>
      </c>
      <c r="B35" s="14"/>
      <c r="C35" s="42"/>
      <c r="D35" s="29"/>
      <c r="E35" s="30">
        <f>SUM(E32:E34)</f>
        <v>2102.048</v>
      </c>
      <c r="F35" s="19"/>
      <c r="G35" s="19"/>
      <c r="H35" s="51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="3" customFormat="1" ht="39" customHeight="1" spans="1:18">
      <c r="A36" s="42">
        <v>23</v>
      </c>
      <c r="B36" s="14" t="s">
        <v>52</v>
      </c>
      <c r="C36" s="42" t="s">
        <v>52</v>
      </c>
      <c r="D36" s="29" t="s">
        <v>53</v>
      </c>
      <c r="E36" s="52"/>
      <c r="F36" s="19"/>
      <c r="G36" s="19"/>
      <c r="H36" s="51" t="s">
        <v>54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="3" customFormat="1" ht="39" customHeight="1" spans="1:18">
      <c r="A37" s="42" t="s">
        <v>18</v>
      </c>
      <c r="B37" s="14"/>
      <c r="C37" s="42"/>
      <c r="D37" s="29"/>
      <c r="E37" s="30">
        <f>SUM(E36:E36)</f>
        <v>0</v>
      </c>
      <c r="F37" s="19"/>
      <c r="G37" s="19"/>
      <c r="H37" s="51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="3" customFormat="1" ht="39" customHeight="1" spans="1:18">
      <c r="A38" s="42">
        <v>24</v>
      </c>
      <c r="B38" s="14" t="s">
        <v>55</v>
      </c>
      <c r="C38" s="51" t="s">
        <v>56</v>
      </c>
      <c r="D38" s="15" t="s">
        <v>57</v>
      </c>
      <c r="E38" s="15">
        <v>109.729</v>
      </c>
      <c r="F38" s="19"/>
      <c r="G38" s="19"/>
      <c r="H38" s="42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="3" customFormat="1" ht="39" customHeight="1" spans="1:18">
      <c r="A39" s="42" t="s">
        <v>18</v>
      </c>
      <c r="B39" s="14"/>
      <c r="C39" s="42"/>
      <c r="D39" s="15"/>
      <c r="E39" s="18">
        <f>SUM(E38:E38)</f>
        <v>109.729</v>
      </c>
      <c r="F39" s="19"/>
      <c r="G39" s="19"/>
      <c r="H39" s="19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="3" customFormat="1" ht="39" customHeight="1" spans="1:18">
      <c r="A40" s="42">
        <v>25</v>
      </c>
      <c r="B40" s="14" t="s">
        <v>58</v>
      </c>
      <c r="C40" s="29" t="s">
        <v>59</v>
      </c>
      <c r="D40" s="15" t="s">
        <v>60</v>
      </c>
      <c r="E40" s="15">
        <v>69.82</v>
      </c>
      <c r="F40" s="53">
        <v>4.5</v>
      </c>
      <c r="G40" s="53"/>
      <c r="H40" s="42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="3" customFormat="1" ht="39" customHeight="1" spans="1:18">
      <c r="A41" s="42">
        <v>26</v>
      </c>
      <c r="B41" s="14"/>
      <c r="C41" s="29"/>
      <c r="D41" s="15" t="s">
        <v>61</v>
      </c>
      <c r="E41" s="15">
        <v>72.27</v>
      </c>
      <c r="F41" s="53">
        <v>4.5</v>
      </c>
      <c r="G41" s="53"/>
      <c r="H41" s="42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="3" customFormat="1" ht="39" customHeight="1" spans="1:18">
      <c r="A42" s="42">
        <v>27</v>
      </c>
      <c r="B42" s="14"/>
      <c r="C42" s="29"/>
      <c r="D42" s="15" t="s">
        <v>47</v>
      </c>
      <c r="E42" s="15">
        <v>66.45</v>
      </c>
      <c r="F42" s="53">
        <v>4.5</v>
      </c>
      <c r="G42" s="53"/>
      <c r="H42" s="42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="3" customFormat="1" ht="39" customHeight="1" spans="1:18">
      <c r="A43" s="42">
        <v>28</v>
      </c>
      <c r="B43" s="14"/>
      <c r="C43" s="29"/>
      <c r="D43" s="15" t="s">
        <v>62</v>
      </c>
      <c r="E43" s="15">
        <v>48.85</v>
      </c>
      <c r="F43" s="53">
        <v>4.5</v>
      </c>
      <c r="G43" s="53"/>
      <c r="H43" s="42"/>
      <c r="I43" s="36"/>
      <c r="J43" s="36"/>
      <c r="K43" s="36"/>
      <c r="L43" s="36"/>
      <c r="M43" s="36"/>
      <c r="N43" s="36"/>
      <c r="O43" s="36"/>
      <c r="P43" s="36"/>
      <c r="Q43" s="36"/>
      <c r="R43" s="36"/>
    </row>
    <row r="44" s="3" customFormat="1" ht="39" customHeight="1" spans="1:18">
      <c r="A44" s="42">
        <v>29</v>
      </c>
      <c r="B44" s="14"/>
      <c r="C44" s="29"/>
      <c r="D44" s="15" t="s">
        <v>63</v>
      </c>
      <c r="E44" s="15">
        <v>47.39</v>
      </c>
      <c r="F44" s="53">
        <v>4.5</v>
      </c>
      <c r="G44" s="53"/>
      <c r="H44" s="42"/>
      <c r="I44" s="36"/>
      <c r="J44" s="36"/>
      <c r="K44" s="36"/>
      <c r="L44" s="36"/>
      <c r="M44" s="36"/>
      <c r="N44" s="36"/>
      <c r="O44" s="36"/>
      <c r="P44" s="36"/>
      <c r="Q44" s="36"/>
      <c r="R44" s="36"/>
    </row>
    <row r="45" s="3" customFormat="1" ht="39" customHeight="1" spans="1:18">
      <c r="A45" s="42">
        <v>30</v>
      </c>
      <c r="B45" s="14"/>
      <c r="C45" s="29"/>
      <c r="D45" s="15" t="s">
        <v>64</v>
      </c>
      <c r="E45" s="15">
        <v>47.28</v>
      </c>
      <c r="F45" s="53">
        <v>4.5</v>
      </c>
      <c r="G45" s="53"/>
      <c r="H45" s="42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="3" customFormat="1" ht="39" customHeight="1" spans="1:18">
      <c r="A46" s="42">
        <v>31</v>
      </c>
      <c r="B46" s="14"/>
      <c r="C46" s="29"/>
      <c r="D46" s="15" t="s">
        <v>35</v>
      </c>
      <c r="E46" s="15">
        <v>47.13</v>
      </c>
      <c r="F46" s="53">
        <v>4.5</v>
      </c>
      <c r="G46" s="53"/>
      <c r="H46" s="42"/>
      <c r="I46" s="36"/>
      <c r="J46" s="36"/>
      <c r="K46" s="36"/>
      <c r="L46" s="36"/>
      <c r="M46" s="36"/>
      <c r="N46" s="36"/>
      <c r="O46" s="36"/>
      <c r="P46" s="36"/>
      <c r="Q46" s="36"/>
      <c r="R46" s="36"/>
    </row>
    <row r="47" s="3" customFormat="1" ht="39" customHeight="1" spans="1:18">
      <c r="A47" s="42">
        <v>32</v>
      </c>
      <c r="B47" s="14"/>
      <c r="C47" s="29"/>
      <c r="D47" s="15" t="s">
        <v>65</v>
      </c>
      <c r="E47" s="15">
        <v>112.87</v>
      </c>
      <c r="F47" s="53">
        <v>4.5</v>
      </c>
      <c r="G47" s="53"/>
      <c r="H47" s="42"/>
      <c r="I47" s="36"/>
      <c r="J47" s="36"/>
      <c r="K47" s="36"/>
      <c r="L47" s="36"/>
      <c r="M47" s="36"/>
      <c r="N47" s="36"/>
      <c r="O47" s="36"/>
      <c r="P47" s="36"/>
      <c r="Q47" s="36"/>
      <c r="R47" s="36"/>
    </row>
    <row r="48" s="3" customFormat="1" ht="56.25" customHeight="1" spans="1:18">
      <c r="A48" s="42">
        <v>33</v>
      </c>
      <c r="B48" s="14"/>
      <c r="C48" s="29"/>
      <c r="D48" s="15" t="s">
        <v>66</v>
      </c>
      <c r="E48" s="15">
        <v>48.76</v>
      </c>
      <c r="F48" s="53">
        <v>4.5</v>
      </c>
      <c r="G48" s="53"/>
      <c r="H48" s="42"/>
      <c r="I48" s="36"/>
      <c r="J48" s="36"/>
      <c r="K48" s="36"/>
      <c r="L48" s="36"/>
      <c r="M48" s="36"/>
      <c r="N48" s="36"/>
      <c r="O48" s="36"/>
      <c r="P48" s="36"/>
      <c r="Q48" s="36"/>
      <c r="R48" s="36"/>
    </row>
    <row r="49" s="3" customFormat="1" ht="39" customHeight="1" spans="1:18">
      <c r="A49" s="42">
        <v>34</v>
      </c>
      <c r="B49" s="14"/>
      <c r="C49" s="29"/>
      <c r="D49" s="15" t="s">
        <v>67</v>
      </c>
      <c r="E49" s="15">
        <v>47.52</v>
      </c>
      <c r="F49" s="53">
        <v>4.5</v>
      </c>
      <c r="G49" s="53"/>
      <c r="H49" s="42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="3" customFormat="1" ht="39" customHeight="1" spans="1:18">
      <c r="A50" s="42">
        <v>35</v>
      </c>
      <c r="B50" s="14"/>
      <c r="C50" s="29"/>
      <c r="D50" s="15" t="s">
        <v>68</v>
      </c>
      <c r="E50" s="15">
        <v>49.94</v>
      </c>
      <c r="F50" s="53">
        <v>4.5</v>
      </c>
      <c r="G50" s="53"/>
      <c r="H50" s="42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="3" customFormat="1" ht="39" customHeight="1" spans="1:18">
      <c r="A51" s="42">
        <v>36</v>
      </c>
      <c r="B51" s="14"/>
      <c r="C51" s="29"/>
      <c r="D51" s="15" t="s">
        <v>69</v>
      </c>
      <c r="E51" s="15">
        <v>232.71</v>
      </c>
      <c r="F51" s="53">
        <v>4.5</v>
      </c>
      <c r="G51" s="53"/>
      <c r="H51" s="42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="3" customFormat="1" ht="39" customHeight="1" spans="1:18">
      <c r="A52" s="42">
        <v>37</v>
      </c>
      <c r="B52" s="14"/>
      <c r="C52" s="29"/>
      <c r="D52" s="15" t="s">
        <v>70</v>
      </c>
      <c r="E52" s="15">
        <v>34.23</v>
      </c>
      <c r="F52" s="53">
        <v>4.5</v>
      </c>
      <c r="G52" s="53"/>
      <c r="H52" s="42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="3" customFormat="1" ht="39" customHeight="1" spans="1:18">
      <c r="A53" s="42">
        <v>38</v>
      </c>
      <c r="B53" s="14"/>
      <c r="C53" s="29"/>
      <c r="D53" s="15" t="s">
        <v>71</v>
      </c>
      <c r="E53" s="15">
        <v>34.71</v>
      </c>
      <c r="F53" s="53">
        <v>4.5</v>
      </c>
      <c r="G53" s="53"/>
      <c r="H53" s="42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4" s="3" customFormat="1" ht="39" customHeight="1" spans="1:18">
      <c r="A54" s="42">
        <v>39</v>
      </c>
      <c r="B54" s="14"/>
      <c r="C54" s="29"/>
      <c r="D54" s="15" t="s">
        <v>72</v>
      </c>
      <c r="E54" s="15">
        <v>34.3</v>
      </c>
      <c r="F54" s="53">
        <v>4.5</v>
      </c>
      <c r="G54" s="53"/>
      <c r="H54" s="42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="3" customFormat="1" ht="39" customHeight="1" spans="1:18">
      <c r="A55" s="42">
        <v>40</v>
      </c>
      <c r="B55" s="14"/>
      <c r="C55" s="29"/>
      <c r="D55" s="15" t="s">
        <v>73</v>
      </c>
      <c r="E55" s="15">
        <v>39.21</v>
      </c>
      <c r="F55" s="53">
        <v>4.5</v>
      </c>
      <c r="G55" s="53"/>
      <c r="H55" s="42"/>
      <c r="I55" s="36"/>
      <c r="J55" s="36"/>
      <c r="K55" s="36"/>
      <c r="L55" s="36"/>
      <c r="M55" s="36"/>
      <c r="N55" s="36"/>
      <c r="O55" s="36"/>
      <c r="P55" s="36"/>
      <c r="Q55" s="36"/>
      <c r="R55" s="36"/>
    </row>
    <row r="56" s="3" customFormat="1" ht="39" customHeight="1" spans="1:18">
      <c r="A56" s="42">
        <v>41</v>
      </c>
      <c r="B56" s="14"/>
      <c r="C56" s="29"/>
      <c r="D56" s="15" t="s">
        <v>74</v>
      </c>
      <c r="E56" s="15">
        <v>44.59</v>
      </c>
      <c r="F56" s="53">
        <v>4.5</v>
      </c>
      <c r="G56" s="53"/>
      <c r="H56" s="42"/>
      <c r="I56" s="36"/>
      <c r="J56" s="36"/>
      <c r="K56" s="36"/>
      <c r="L56" s="36"/>
      <c r="M56" s="36"/>
      <c r="N56" s="36"/>
      <c r="O56" s="36"/>
      <c r="P56" s="36"/>
      <c r="Q56" s="36"/>
      <c r="R56" s="36"/>
    </row>
    <row r="57" s="3" customFormat="1" ht="39" customHeight="1" spans="1:18">
      <c r="A57" s="42">
        <v>42</v>
      </c>
      <c r="B57" s="14"/>
      <c r="C57" s="29"/>
      <c r="D57" s="15" t="s">
        <v>75</v>
      </c>
      <c r="E57" s="15">
        <v>39.86</v>
      </c>
      <c r="F57" s="53">
        <v>4.5</v>
      </c>
      <c r="G57" s="53"/>
      <c r="H57" s="42"/>
      <c r="I57" s="36"/>
      <c r="J57" s="36"/>
      <c r="K57" s="36"/>
      <c r="L57" s="36"/>
      <c r="M57" s="36"/>
      <c r="N57" s="36"/>
      <c r="O57" s="36"/>
      <c r="P57" s="36"/>
      <c r="Q57" s="36"/>
      <c r="R57" s="36"/>
    </row>
    <row r="58" s="3" customFormat="1" ht="56.25" customHeight="1" spans="1:18">
      <c r="A58" s="42">
        <v>43</v>
      </c>
      <c r="B58" s="14" t="s">
        <v>58</v>
      </c>
      <c r="C58" s="29" t="s">
        <v>59</v>
      </c>
      <c r="D58" s="15" t="s">
        <v>76</v>
      </c>
      <c r="E58" s="15">
        <v>38.03</v>
      </c>
      <c r="F58" s="53">
        <v>4.5</v>
      </c>
      <c r="G58" s="53"/>
      <c r="H58" s="42"/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="3" customFormat="1" ht="39" customHeight="1" spans="1:18">
      <c r="A59" s="42">
        <v>44</v>
      </c>
      <c r="B59" s="14"/>
      <c r="C59" s="29"/>
      <c r="D59" s="15" t="s">
        <v>77</v>
      </c>
      <c r="E59" s="15">
        <v>38</v>
      </c>
      <c r="F59" s="53">
        <v>4.5</v>
      </c>
      <c r="G59" s="53"/>
      <c r="H59" s="42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="3" customFormat="1" ht="39" customHeight="1" spans="1:18">
      <c r="A60" s="42">
        <v>45</v>
      </c>
      <c r="B60" s="14"/>
      <c r="C60" s="29"/>
      <c r="D60" s="15" t="s">
        <v>78</v>
      </c>
      <c r="E60" s="15">
        <v>36.86</v>
      </c>
      <c r="F60" s="53">
        <v>4.5</v>
      </c>
      <c r="G60" s="53"/>
      <c r="H60" s="42"/>
      <c r="I60" s="36"/>
      <c r="J60" s="36"/>
      <c r="K60" s="36"/>
      <c r="L60" s="36"/>
      <c r="M60" s="36"/>
      <c r="N60" s="36"/>
      <c r="O60" s="36"/>
      <c r="P60" s="36"/>
      <c r="Q60" s="36"/>
      <c r="R60" s="36"/>
    </row>
    <row r="61" s="3" customFormat="1" ht="39" customHeight="1" spans="1:18">
      <c r="A61" s="42" t="s">
        <v>18</v>
      </c>
      <c r="B61" s="14"/>
      <c r="C61" s="42"/>
      <c r="D61" s="15"/>
      <c r="E61" s="18">
        <f>SUM(E40:E60)</f>
        <v>1230.78</v>
      </c>
      <c r="F61" s="53"/>
      <c r="G61" s="53"/>
      <c r="H61" s="19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="3" customFormat="1" ht="39" customHeight="1" spans="1:18">
      <c r="A62" s="42">
        <v>46</v>
      </c>
      <c r="B62" s="14" t="s">
        <v>79</v>
      </c>
      <c r="C62" s="29" t="s">
        <v>80</v>
      </c>
      <c r="D62" s="29" t="s">
        <v>81</v>
      </c>
      <c r="E62" s="29">
        <v>146.7</v>
      </c>
      <c r="F62" s="53">
        <v>5.1</v>
      </c>
      <c r="G62" s="53"/>
      <c r="H62" s="29"/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="3" customFormat="1" ht="39" customHeight="1" spans="1:18">
      <c r="A63" s="42">
        <v>47</v>
      </c>
      <c r="B63" s="14"/>
      <c r="C63" s="29"/>
      <c r="D63" s="29" t="s">
        <v>82</v>
      </c>
      <c r="E63" s="29">
        <v>49.02</v>
      </c>
      <c r="F63" s="53">
        <v>5.1</v>
      </c>
      <c r="G63" s="53"/>
      <c r="H63" s="29"/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="3" customFormat="1" ht="39" customHeight="1" spans="1:18">
      <c r="A64" s="42">
        <v>48</v>
      </c>
      <c r="B64" s="14"/>
      <c r="C64" s="29"/>
      <c r="D64" s="29" t="s">
        <v>62</v>
      </c>
      <c r="E64" s="29">
        <v>48.84</v>
      </c>
      <c r="F64" s="53">
        <v>5.1</v>
      </c>
      <c r="G64" s="53"/>
      <c r="H64" s="29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="3" customFormat="1" ht="39" customHeight="1" spans="1:18">
      <c r="A65" s="42">
        <v>49</v>
      </c>
      <c r="B65" s="14"/>
      <c r="C65" s="29"/>
      <c r="D65" s="29" t="s">
        <v>63</v>
      </c>
      <c r="E65" s="29">
        <v>49.02</v>
      </c>
      <c r="F65" s="53">
        <v>5.1</v>
      </c>
      <c r="G65" s="53"/>
      <c r="H65" s="29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="3" customFormat="1" ht="39" customHeight="1" spans="1:18">
      <c r="A66" s="42">
        <v>50</v>
      </c>
      <c r="B66" s="14"/>
      <c r="C66" s="29"/>
      <c r="D66" s="29" t="s">
        <v>64</v>
      </c>
      <c r="E66" s="29">
        <v>48.84</v>
      </c>
      <c r="F66" s="53">
        <v>5.1</v>
      </c>
      <c r="G66" s="53"/>
      <c r="H66" s="29"/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="3" customFormat="1" ht="39" customHeight="1" spans="1:18">
      <c r="A67" s="42">
        <v>51</v>
      </c>
      <c r="B67" s="14"/>
      <c r="C67" s="29"/>
      <c r="D67" s="29" t="s">
        <v>35</v>
      </c>
      <c r="E67" s="29">
        <v>49.02</v>
      </c>
      <c r="F67" s="53">
        <v>5.1</v>
      </c>
      <c r="G67" s="53"/>
      <c r="H67" s="29"/>
      <c r="I67" s="36"/>
      <c r="J67" s="36"/>
      <c r="K67" s="36"/>
      <c r="L67" s="36"/>
      <c r="M67" s="36"/>
      <c r="N67" s="36"/>
      <c r="O67" s="36"/>
      <c r="P67" s="36"/>
      <c r="Q67" s="36"/>
      <c r="R67" s="36"/>
    </row>
    <row r="68" s="3" customFormat="1" ht="39" customHeight="1" spans="1:18">
      <c r="A68" s="42">
        <v>52</v>
      </c>
      <c r="B68" s="14"/>
      <c r="C68" s="29"/>
      <c r="D68" s="29" t="s">
        <v>65</v>
      </c>
      <c r="E68" s="29">
        <v>48.84</v>
      </c>
      <c r="F68" s="53">
        <v>5.1</v>
      </c>
      <c r="G68" s="53"/>
      <c r="H68" s="29"/>
      <c r="I68" s="36"/>
      <c r="J68" s="36"/>
      <c r="K68" s="36"/>
      <c r="L68" s="36"/>
      <c r="M68" s="36"/>
      <c r="N68" s="36"/>
      <c r="O68" s="36"/>
      <c r="P68" s="36"/>
      <c r="Q68" s="36"/>
      <c r="R68" s="36"/>
    </row>
    <row r="69" s="3" customFormat="1" ht="39" customHeight="1" spans="1:18">
      <c r="A69" s="42">
        <v>53</v>
      </c>
      <c r="B69" s="14"/>
      <c r="C69" s="29"/>
      <c r="D69" s="29" t="s">
        <v>66</v>
      </c>
      <c r="E69" s="29">
        <v>49.02</v>
      </c>
      <c r="F69" s="53">
        <v>5.1</v>
      </c>
      <c r="G69" s="53"/>
      <c r="H69" s="29"/>
      <c r="I69" s="36"/>
      <c r="J69" s="36"/>
      <c r="K69" s="36"/>
      <c r="L69" s="36"/>
      <c r="M69" s="36"/>
      <c r="N69" s="36"/>
      <c r="O69" s="36"/>
      <c r="P69" s="36"/>
      <c r="Q69" s="36"/>
      <c r="R69" s="36"/>
    </row>
    <row r="70" s="3" customFormat="1" ht="56.25" customHeight="1" spans="1:18">
      <c r="A70" s="42">
        <v>54</v>
      </c>
      <c r="B70" s="14"/>
      <c r="C70" s="29"/>
      <c r="D70" s="29" t="s">
        <v>67</v>
      </c>
      <c r="E70" s="29">
        <v>48.84</v>
      </c>
      <c r="F70" s="53">
        <v>5.1</v>
      </c>
      <c r="G70" s="53"/>
      <c r="H70" s="29"/>
      <c r="I70" s="36"/>
      <c r="J70" s="36"/>
      <c r="K70" s="36"/>
      <c r="L70" s="36"/>
      <c r="M70" s="36"/>
      <c r="N70" s="36"/>
      <c r="O70" s="36"/>
      <c r="P70" s="36"/>
      <c r="Q70" s="36"/>
      <c r="R70" s="36"/>
    </row>
    <row r="71" s="3" customFormat="1" ht="39" customHeight="1" spans="1:18">
      <c r="A71" s="42">
        <v>55</v>
      </c>
      <c r="B71" s="14"/>
      <c r="C71" s="29"/>
      <c r="D71" s="29" t="s">
        <v>68</v>
      </c>
      <c r="E71" s="29">
        <v>48.93</v>
      </c>
      <c r="F71" s="53">
        <v>5.1</v>
      </c>
      <c r="G71" s="53"/>
      <c r="H71" s="29"/>
      <c r="I71" s="36"/>
      <c r="J71" s="36"/>
      <c r="K71" s="36"/>
      <c r="L71" s="36"/>
      <c r="M71" s="36"/>
      <c r="N71" s="36"/>
      <c r="O71" s="36"/>
      <c r="P71" s="36"/>
      <c r="Q71" s="36"/>
      <c r="R71" s="36"/>
    </row>
    <row r="72" s="3" customFormat="1" ht="39" customHeight="1" spans="1:18">
      <c r="A72" s="42">
        <v>56</v>
      </c>
      <c r="B72" s="14"/>
      <c r="C72" s="29"/>
      <c r="D72" s="29" t="s">
        <v>83</v>
      </c>
      <c r="E72" s="29">
        <v>71.14</v>
      </c>
      <c r="F72" s="53">
        <v>5.1</v>
      </c>
      <c r="G72" s="53"/>
      <c r="H72" s="29"/>
      <c r="I72" s="36"/>
      <c r="J72" s="36"/>
      <c r="K72" s="36"/>
      <c r="L72" s="36"/>
      <c r="M72" s="36"/>
      <c r="N72" s="36"/>
      <c r="O72" s="36"/>
      <c r="P72" s="36"/>
      <c r="Q72" s="36"/>
      <c r="R72" s="36"/>
    </row>
    <row r="73" s="3" customFormat="1" ht="39" customHeight="1" spans="1:18">
      <c r="A73" s="42" t="s">
        <v>18</v>
      </c>
      <c r="B73" s="14"/>
      <c r="C73" s="42"/>
      <c r="D73" s="29"/>
      <c r="E73" s="30">
        <f>SUM(E62:E72)</f>
        <v>658.21</v>
      </c>
      <c r="F73" s="19"/>
      <c r="G73" s="19"/>
      <c r="H73" s="16"/>
      <c r="I73" s="36"/>
      <c r="J73" s="36"/>
      <c r="K73" s="36"/>
      <c r="L73" s="36"/>
      <c r="M73" s="36"/>
      <c r="N73" s="36"/>
      <c r="O73" s="36"/>
      <c r="P73" s="36"/>
      <c r="Q73" s="36"/>
      <c r="R73" s="36"/>
    </row>
    <row r="74" s="3" customFormat="1" ht="39" customHeight="1" spans="1:18">
      <c r="A74" s="42">
        <v>57</v>
      </c>
      <c r="B74" s="54" t="s">
        <v>84</v>
      </c>
      <c r="C74" s="55" t="s">
        <v>85</v>
      </c>
      <c r="D74" s="29" t="s">
        <v>60</v>
      </c>
      <c r="E74" s="29">
        <v>76.05</v>
      </c>
      <c r="F74" s="29">
        <f>176.5-173</f>
        <v>3.5</v>
      </c>
      <c r="G74" s="29"/>
      <c r="H74" s="29"/>
      <c r="I74" s="36"/>
      <c r="J74" s="36"/>
      <c r="K74" s="36"/>
      <c r="L74" s="36"/>
      <c r="M74" s="36"/>
      <c r="N74" s="36"/>
      <c r="O74" s="36"/>
      <c r="P74" s="36"/>
      <c r="Q74" s="36"/>
      <c r="R74" s="36"/>
    </row>
    <row r="75" s="3" customFormat="1" ht="39" customHeight="1" spans="1:18">
      <c r="A75" s="42">
        <v>58</v>
      </c>
      <c r="B75" s="54"/>
      <c r="C75" s="55"/>
      <c r="D75" s="29" t="s">
        <v>61</v>
      </c>
      <c r="E75" s="29">
        <v>60.84</v>
      </c>
      <c r="F75" s="29">
        <f>176.5-173</f>
        <v>3.5</v>
      </c>
      <c r="G75" s="29"/>
      <c r="H75" s="29"/>
      <c r="I75" s="36"/>
      <c r="J75" s="36"/>
      <c r="K75" s="36"/>
      <c r="L75" s="36"/>
      <c r="M75" s="36"/>
      <c r="N75" s="36"/>
      <c r="O75" s="36"/>
      <c r="P75" s="36"/>
      <c r="Q75" s="36"/>
      <c r="R75" s="36"/>
    </row>
    <row r="76" s="3" customFormat="1" ht="39" customHeight="1" spans="1:18">
      <c r="A76" s="42">
        <v>59</v>
      </c>
      <c r="B76" s="54"/>
      <c r="C76" s="55"/>
      <c r="D76" s="29" t="s">
        <v>47</v>
      </c>
      <c r="E76" s="29">
        <v>45.24</v>
      </c>
      <c r="F76" s="29">
        <f>176.5-172.95</f>
        <v>3.55000000000001</v>
      </c>
      <c r="G76" s="29"/>
      <c r="H76" s="29"/>
      <c r="I76" s="36"/>
      <c r="J76" s="36"/>
      <c r="K76" s="36"/>
      <c r="L76" s="36"/>
      <c r="M76" s="36"/>
      <c r="N76" s="36"/>
      <c r="O76" s="36"/>
      <c r="P76" s="36"/>
      <c r="Q76" s="36"/>
      <c r="R76" s="36"/>
    </row>
    <row r="77" s="3" customFormat="1" ht="39" customHeight="1" spans="1:18">
      <c r="A77" s="42">
        <v>60</v>
      </c>
      <c r="B77" s="54"/>
      <c r="C77" s="55"/>
      <c r="D77" s="29" t="s">
        <v>82</v>
      </c>
      <c r="E77" s="29">
        <v>45.24</v>
      </c>
      <c r="F77" s="29">
        <f>176.5-172.95</f>
        <v>3.55000000000001</v>
      </c>
      <c r="G77" s="29"/>
      <c r="H77" s="29"/>
      <c r="I77" s="36"/>
      <c r="J77" s="36"/>
      <c r="K77" s="36"/>
      <c r="L77" s="36"/>
      <c r="M77" s="36"/>
      <c r="N77" s="36"/>
      <c r="O77" s="36"/>
      <c r="P77" s="36"/>
      <c r="Q77" s="36"/>
      <c r="R77" s="36"/>
    </row>
    <row r="78" s="3" customFormat="1" ht="39" customHeight="1" spans="1:18">
      <c r="A78" s="42">
        <v>61</v>
      </c>
      <c r="B78" s="54"/>
      <c r="C78" s="55"/>
      <c r="D78" s="29" t="s">
        <v>62</v>
      </c>
      <c r="E78" s="29">
        <v>45.24</v>
      </c>
      <c r="F78" s="29">
        <f>176.5-172.35</f>
        <v>4.15000000000001</v>
      </c>
      <c r="G78" s="29"/>
      <c r="H78" s="29"/>
      <c r="I78" s="36"/>
      <c r="J78" s="36"/>
      <c r="K78" s="36"/>
      <c r="L78" s="36"/>
      <c r="M78" s="36"/>
      <c r="N78" s="36"/>
      <c r="O78" s="36"/>
      <c r="P78" s="36"/>
      <c r="Q78" s="36"/>
      <c r="R78" s="36"/>
    </row>
    <row r="79" s="3" customFormat="1" ht="39" customHeight="1" spans="1:18">
      <c r="A79" s="42">
        <v>62</v>
      </c>
      <c r="B79" s="54"/>
      <c r="C79" s="55"/>
      <c r="D79" s="29" t="s">
        <v>63</v>
      </c>
      <c r="E79" s="29">
        <v>45.24</v>
      </c>
      <c r="F79" s="29">
        <f>176.5-172.35</f>
        <v>4.15000000000001</v>
      </c>
      <c r="G79" s="29"/>
      <c r="H79" s="29"/>
      <c r="I79" s="36"/>
      <c r="J79" s="36"/>
      <c r="K79" s="36"/>
      <c r="L79" s="36"/>
      <c r="M79" s="36"/>
      <c r="N79" s="36"/>
      <c r="O79" s="36"/>
      <c r="P79" s="36"/>
      <c r="Q79" s="36"/>
      <c r="R79" s="36"/>
    </row>
    <row r="80" s="3" customFormat="1" ht="39" customHeight="1" spans="1:18">
      <c r="A80" s="42">
        <v>63</v>
      </c>
      <c r="B80" s="54"/>
      <c r="C80" s="55"/>
      <c r="D80" s="29" t="s">
        <v>64</v>
      </c>
      <c r="E80" s="29">
        <v>45.24</v>
      </c>
      <c r="F80" s="29">
        <f>176.5-171.9</f>
        <v>4.59999999999999</v>
      </c>
      <c r="G80" s="29"/>
      <c r="H80" s="29"/>
      <c r="I80" s="36"/>
      <c r="J80" s="36"/>
      <c r="K80" s="36"/>
      <c r="L80" s="36"/>
      <c r="M80" s="36"/>
      <c r="N80" s="36"/>
      <c r="O80" s="36"/>
      <c r="P80" s="36"/>
      <c r="Q80" s="36"/>
      <c r="R80" s="36"/>
    </row>
    <row r="81" s="3" customFormat="1" ht="39" customHeight="1" spans="1:18">
      <c r="A81" s="42">
        <v>64</v>
      </c>
      <c r="B81" s="54"/>
      <c r="C81" s="55"/>
      <c r="D81" s="29" t="s">
        <v>35</v>
      </c>
      <c r="E81" s="29">
        <v>45.24</v>
      </c>
      <c r="F81" s="29">
        <f>176.5-171.9</f>
        <v>4.59999999999999</v>
      </c>
      <c r="G81" s="29"/>
      <c r="H81" s="29"/>
      <c r="I81" s="36"/>
      <c r="J81" s="36"/>
      <c r="K81" s="36"/>
      <c r="L81" s="36"/>
      <c r="M81" s="36"/>
      <c r="N81" s="36"/>
      <c r="O81" s="36"/>
      <c r="P81" s="36"/>
      <c r="Q81" s="36"/>
      <c r="R81" s="36"/>
    </row>
    <row r="82" s="3" customFormat="1" ht="39" customHeight="1" spans="1:18">
      <c r="A82" s="42">
        <v>65</v>
      </c>
      <c r="B82" s="54"/>
      <c r="C82" s="55"/>
      <c r="D82" s="29" t="s">
        <v>65</v>
      </c>
      <c r="E82" s="29">
        <v>44.46</v>
      </c>
      <c r="F82" s="29">
        <f>176.5-171.3</f>
        <v>5.19999999999999</v>
      </c>
      <c r="G82" s="29"/>
      <c r="H82" s="29"/>
      <c r="I82" s="36"/>
      <c r="J82" s="36"/>
      <c r="K82" s="36"/>
      <c r="L82" s="36"/>
      <c r="M82" s="36"/>
      <c r="N82" s="36"/>
      <c r="O82" s="36"/>
      <c r="P82" s="36"/>
      <c r="Q82" s="36"/>
      <c r="R82" s="36"/>
    </row>
    <row r="83" s="3" customFormat="1" ht="39" customHeight="1" spans="1:18">
      <c r="A83" s="42">
        <v>66</v>
      </c>
      <c r="B83" s="54" t="s">
        <v>84</v>
      </c>
      <c r="C83" s="55" t="s">
        <v>85</v>
      </c>
      <c r="D83" s="29" t="s">
        <v>66</v>
      </c>
      <c r="E83" s="29">
        <v>55.38</v>
      </c>
      <c r="F83" s="29">
        <f>176.5-170.7</f>
        <v>5.80000000000001</v>
      </c>
      <c r="G83" s="29"/>
      <c r="H83" s="29"/>
      <c r="I83" s="36"/>
      <c r="J83" s="36"/>
      <c r="K83" s="36"/>
      <c r="L83" s="36"/>
      <c r="M83" s="36"/>
      <c r="N83" s="36"/>
      <c r="O83" s="36"/>
      <c r="P83" s="36"/>
      <c r="Q83" s="36"/>
      <c r="R83" s="36"/>
    </row>
    <row r="84" s="3" customFormat="1" ht="39" customHeight="1" spans="1:18">
      <c r="A84" s="42">
        <v>67</v>
      </c>
      <c r="B84" s="54"/>
      <c r="C84" s="55"/>
      <c r="D84" s="29" t="s">
        <v>67</v>
      </c>
      <c r="E84" s="29">
        <v>64.74</v>
      </c>
      <c r="F84" s="29">
        <f>176.5-170.7</f>
        <v>5.80000000000001</v>
      </c>
      <c r="G84" s="29"/>
      <c r="H84" s="29"/>
      <c r="I84" s="36"/>
      <c r="J84" s="36"/>
      <c r="K84" s="36"/>
      <c r="L84" s="36"/>
      <c r="M84" s="36"/>
      <c r="N84" s="36"/>
      <c r="O84" s="36"/>
      <c r="P84" s="36"/>
      <c r="Q84" s="36"/>
      <c r="R84" s="36"/>
    </row>
    <row r="85" s="3" customFormat="1" ht="39" customHeight="1" spans="1:18">
      <c r="A85" s="42">
        <v>68</v>
      </c>
      <c r="B85" s="54"/>
      <c r="C85" s="55" t="s">
        <v>86</v>
      </c>
      <c r="D85" s="29" t="s">
        <v>68</v>
      </c>
      <c r="E85" s="29">
        <v>76.05</v>
      </c>
      <c r="F85" s="29">
        <v>4.2</v>
      </c>
      <c r="G85" s="29"/>
      <c r="H85" s="29"/>
      <c r="I85" s="36"/>
      <c r="J85" s="36"/>
      <c r="K85" s="36"/>
      <c r="L85" s="36"/>
      <c r="M85" s="36"/>
      <c r="N85" s="36"/>
      <c r="O85" s="36"/>
      <c r="P85" s="36"/>
      <c r="Q85" s="36"/>
      <c r="R85" s="36"/>
    </row>
    <row r="86" s="3" customFormat="1" ht="39" customHeight="1" spans="1:18">
      <c r="A86" s="42">
        <v>69</v>
      </c>
      <c r="B86" s="54"/>
      <c r="C86" s="55"/>
      <c r="D86" s="29" t="s">
        <v>83</v>
      </c>
      <c r="E86" s="29">
        <v>60.84</v>
      </c>
      <c r="F86" s="29">
        <v>4.2</v>
      </c>
      <c r="G86" s="29"/>
      <c r="H86" s="29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="3" customFormat="1" ht="39" customHeight="1" spans="1:18">
      <c r="A87" s="42">
        <v>70</v>
      </c>
      <c r="B87" s="54"/>
      <c r="C87" s="55"/>
      <c r="D87" s="29" t="s">
        <v>87</v>
      </c>
      <c r="E87" s="29">
        <v>45.24</v>
      </c>
      <c r="F87" s="29">
        <v>4.2</v>
      </c>
      <c r="G87" s="29"/>
      <c r="H87" s="29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="3" customFormat="1" ht="39" customHeight="1" spans="1:18">
      <c r="A88" s="42">
        <v>71</v>
      </c>
      <c r="B88" s="54"/>
      <c r="C88" s="55"/>
      <c r="D88" s="29" t="s">
        <v>88</v>
      </c>
      <c r="E88" s="29">
        <v>45.24</v>
      </c>
      <c r="F88" s="29">
        <v>4.2</v>
      </c>
      <c r="G88" s="29"/>
      <c r="H88" s="29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="3" customFormat="1" ht="39" customHeight="1" spans="1:18">
      <c r="A89" s="42">
        <v>72</v>
      </c>
      <c r="B89" s="54"/>
      <c r="C89" s="55"/>
      <c r="D89" s="29" t="s">
        <v>70</v>
      </c>
      <c r="E89" s="29">
        <v>45.24</v>
      </c>
      <c r="F89" s="29">
        <v>4.2</v>
      </c>
      <c r="G89" s="29"/>
      <c r="H89" s="29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="3" customFormat="1" ht="39" customHeight="1" spans="1:18">
      <c r="A90" s="42">
        <v>73</v>
      </c>
      <c r="B90" s="54"/>
      <c r="C90" s="55"/>
      <c r="D90" s="29" t="s">
        <v>71</v>
      </c>
      <c r="E90" s="29">
        <v>45.24</v>
      </c>
      <c r="F90" s="29">
        <v>4.2</v>
      </c>
      <c r="G90" s="29"/>
      <c r="H90" s="29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="3" customFormat="1" ht="39" customHeight="1" spans="1:18">
      <c r="A91" s="42">
        <v>74</v>
      </c>
      <c r="B91" s="54"/>
      <c r="C91" s="55"/>
      <c r="D91" s="29" t="s">
        <v>72</v>
      </c>
      <c r="E91" s="29">
        <v>45.24</v>
      </c>
      <c r="F91" s="29">
        <v>4.2</v>
      </c>
      <c r="G91" s="29"/>
      <c r="H91" s="29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="3" customFormat="1" ht="39" customHeight="1" spans="1:18">
      <c r="A92" s="42">
        <v>75</v>
      </c>
      <c r="B92" s="54"/>
      <c r="C92" s="55"/>
      <c r="D92" s="29" t="s">
        <v>73</v>
      </c>
      <c r="E92" s="29">
        <v>45.24</v>
      </c>
      <c r="F92" s="29">
        <v>4.2</v>
      </c>
      <c r="G92" s="29"/>
      <c r="H92" s="29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="3" customFormat="1" ht="39" customHeight="1" spans="1:18">
      <c r="A93" s="42">
        <v>76</v>
      </c>
      <c r="B93" s="54"/>
      <c r="C93" s="55"/>
      <c r="D93" s="29" t="s">
        <v>74</v>
      </c>
      <c r="E93" s="29">
        <v>44.46</v>
      </c>
      <c r="F93" s="29">
        <v>4.2</v>
      </c>
      <c r="G93" s="29"/>
      <c r="H93" s="29"/>
      <c r="I93" s="36"/>
      <c r="J93" s="36"/>
      <c r="K93" s="36"/>
      <c r="L93" s="36"/>
      <c r="M93" s="36"/>
      <c r="N93" s="36"/>
      <c r="O93" s="36"/>
      <c r="P93" s="36"/>
      <c r="Q93" s="36"/>
      <c r="R93" s="36"/>
    </row>
    <row r="94" s="3" customFormat="1" ht="39" customHeight="1" spans="1:18">
      <c r="A94" s="42">
        <v>77</v>
      </c>
      <c r="B94" s="54"/>
      <c r="C94" s="55"/>
      <c r="D94" s="29" t="s">
        <v>75</v>
      </c>
      <c r="E94" s="29">
        <v>55.167</v>
      </c>
      <c r="F94" s="29">
        <v>4.2</v>
      </c>
      <c r="G94" s="29"/>
      <c r="H94" s="29"/>
      <c r="I94" s="36"/>
      <c r="J94" s="36"/>
      <c r="K94" s="36"/>
      <c r="L94" s="36"/>
      <c r="M94" s="36"/>
      <c r="N94" s="36"/>
      <c r="O94" s="36"/>
      <c r="P94" s="36"/>
      <c r="Q94" s="36"/>
      <c r="R94" s="36"/>
    </row>
    <row r="95" s="3" customFormat="1" ht="39" customHeight="1" spans="1:18">
      <c r="A95" s="42">
        <v>78</v>
      </c>
      <c r="B95" s="54"/>
      <c r="C95" s="55"/>
      <c r="D95" s="29" t="s">
        <v>76</v>
      </c>
      <c r="E95" s="29">
        <v>64.74</v>
      </c>
      <c r="F95" s="29">
        <v>4.2</v>
      </c>
      <c r="G95" s="29"/>
      <c r="H95" s="29"/>
      <c r="I95" s="36"/>
      <c r="J95" s="36"/>
      <c r="K95" s="36"/>
      <c r="L95" s="36"/>
      <c r="M95" s="36"/>
      <c r="N95" s="36"/>
      <c r="O95" s="36"/>
      <c r="P95" s="36"/>
      <c r="Q95" s="36"/>
      <c r="R95" s="36"/>
    </row>
    <row r="96" s="3" customFormat="1" ht="39" customHeight="1" spans="1:18">
      <c r="A96" s="42">
        <v>79</v>
      </c>
      <c r="B96" s="54"/>
      <c r="C96" s="55" t="s">
        <v>89</v>
      </c>
      <c r="D96" s="29" t="s">
        <v>60</v>
      </c>
      <c r="E96" s="29">
        <v>34.32</v>
      </c>
      <c r="F96" s="29">
        <f>182-178.55</f>
        <v>3.44999999999999</v>
      </c>
      <c r="G96" s="29"/>
      <c r="H96" s="29"/>
      <c r="I96" s="36"/>
      <c r="J96" s="36"/>
      <c r="K96" s="36"/>
      <c r="L96" s="36"/>
      <c r="M96" s="36"/>
      <c r="N96" s="36"/>
      <c r="O96" s="36"/>
      <c r="P96" s="36"/>
      <c r="Q96" s="36"/>
      <c r="R96" s="36"/>
    </row>
    <row r="97" s="3" customFormat="1" ht="39" customHeight="1" spans="1:18">
      <c r="A97" s="42">
        <v>80</v>
      </c>
      <c r="B97" s="54"/>
      <c r="C97" s="55"/>
      <c r="D97" s="29" t="s">
        <v>61</v>
      </c>
      <c r="E97" s="29">
        <v>34.32</v>
      </c>
      <c r="F97" s="29">
        <f>182-178.55</f>
        <v>3.44999999999999</v>
      </c>
      <c r="G97" s="29"/>
      <c r="H97" s="29"/>
      <c r="I97" s="36"/>
      <c r="J97" s="36"/>
      <c r="K97" s="36"/>
      <c r="L97" s="36"/>
      <c r="M97" s="36"/>
      <c r="N97" s="36"/>
      <c r="O97" s="36"/>
      <c r="P97" s="36"/>
      <c r="Q97" s="36"/>
      <c r="R97" s="36"/>
    </row>
    <row r="98" s="3" customFormat="1" ht="39" customHeight="1" spans="1:18">
      <c r="A98" s="42">
        <v>81</v>
      </c>
      <c r="B98" s="54"/>
      <c r="C98" s="55"/>
      <c r="D98" s="29" t="s">
        <v>47</v>
      </c>
      <c r="E98" s="29">
        <v>41.36</v>
      </c>
      <c r="F98" s="29">
        <f>182-177.65</f>
        <v>4.34999999999999</v>
      </c>
      <c r="G98" s="29"/>
      <c r="H98" s="29"/>
      <c r="I98" s="36"/>
      <c r="J98" s="36"/>
      <c r="K98" s="36"/>
      <c r="L98" s="36"/>
      <c r="M98" s="36"/>
      <c r="N98" s="36"/>
      <c r="O98" s="36"/>
      <c r="P98" s="36"/>
      <c r="Q98" s="36"/>
      <c r="R98" s="36"/>
    </row>
    <row r="99" s="3" customFormat="1" ht="39" customHeight="1" spans="1:18">
      <c r="A99" s="42">
        <v>82</v>
      </c>
      <c r="B99" s="54"/>
      <c r="C99" s="55"/>
      <c r="D99" s="29" t="s">
        <v>82</v>
      </c>
      <c r="E99" s="29">
        <v>42.24</v>
      </c>
      <c r="F99" s="29">
        <f>182-177.65</f>
        <v>4.34999999999999</v>
      </c>
      <c r="G99" s="29"/>
      <c r="H99" s="29"/>
      <c r="I99" s="36"/>
      <c r="J99" s="36"/>
      <c r="K99" s="36"/>
      <c r="L99" s="36"/>
      <c r="M99" s="36"/>
      <c r="N99" s="36"/>
      <c r="O99" s="36"/>
      <c r="P99" s="36"/>
      <c r="Q99" s="36"/>
      <c r="R99" s="36"/>
    </row>
    <row r="100" s="3" customFormat="1" ht="39" customHeight="1" spans="1:18">
      <c r="A100" s="42">
        <v>83</v>
      </c>
      <c r="B100" s="54"/>
      <c r="C100" s="55"/>
      <c r="D100" s="29" t="s">
        <v>62</v>
      </c>
      <c r="E100" s="29">
        <v>42.24</v>
      </c>
      <c r="F100" s="29">
        <f>182-176.75</f>
        <v>5.25</v>
      </c>
      <c r="G100" s="29"/>
      <c r="H100" s="29"/>
      <c r="I100" s="36"/>
      <c r="J100" s="36"/>
      <c r="K100" s="36"/>
      <c r="L100" s="36"/>
      <c r="M100" s="36"/>
      <c r="N100" s="36"/>
      <c r="O100" s="36"/>
      <c r="P100" s="36"/>
      <c r="Q100" s="36"/>
      <c r="R100" s="36"/>
    </row>
    <row r="101" s="3" customFormat="1" ht="39" customHeight="1" spans="1:18">
      <c r="A101" s="42">
        <v>84</v>
      </c>
      <c r="B101" s="54"/>
      <c r="C101" s="55"/>
      <c r="D101" s="29" t="s">
        <v>63</v>
      </c>
      <c r="E101" s="29">
        <v>43.12</v>
      </c>
      <c r="F101" s="29">
        <f>182-176.75</f>
        <v>5.25</v>
      </c>
      <c r="G101" s="29"/>
      <c r="H101" s="29"/>
      <c r="I101" s="36"/>
      <c r="J101" s="36"/>
      <c r="K101" s="36"/>
      <c r="L101" s="36"/>
      <c r="M101" s="36"/>
      <c r="N101" s="36"/>
      <c r="O101" s="36"/>
      <c r="P101" s="36"/>
      <c r="Q101" s="36"/>
      <c r="R101" s="36"/>
    </row>
    <row r="102" s="3" customFormat="1" ht="39" customHeight="1" spans="1:18">
      <c r="A102" s="42">
        <v>85</v>
      </c>
      <c r="B102" s="54"/>
      <c r="C102" s="55"/>
      <c r="D102" s="29" t="s">
        <v>64</v>
      </c>
      <c r="E102" s="29">
        <v>42.24</v>
      </c>
      <c r="F102" s="29">
        <f t="shared" ref="F102:F105" si="0">182-175.85</f>
        <v>6.15000000000001</v>
      </c>
      <c r="G102" s="29"/>
      <c r="H102" s="29"/>
      <c r="I102" s="36"/>
      <c r="J102" s="36"/>
      <c r="K102" s="36"/>
      <c r="L102" s="36"/>
      <c r="M102" s="36"/>
      <c r="N102" s="36"/>
      <c r="O102" s="36"/>
      <c r="P102" s="36"/>
      <c r="Q102" s="36"/>
      <c r="R102" s="36"/>
    </row>
    <row r="103" s="3" customFormat="1" ht="39" customHeight="1" spans="1:18">
      <c r="A103" s="42">
        <v>86</v>
      </c>
      <c r="B103" s="54"/>
      <c r="C103" s="55"/>
      <c r="D103" s="29" t="s">
        <v>35</v>
      </c>
      <c r="E103" s="29">
        <v>42.24</v>
      </c>
      <c r="F103" s="29">
        <f t="shared" si="0"/>
        <v>6.15000000000001</v>
      </c>
      <c r="G103" s="29"/>
      <c r="H103" s="29"/>
      <c r="I103" s="36"/>
      <c r="J103" s="36"/>
      <c r="K103" s="36"/>
      <c r="L103" s="36"/>
      <c r="M103" s="36"/>
      <c r="N103" s="36"/>
      <c r="O103" s="36"/>
      <c r="P103" s="36"/>
      <c r="Q103" s="36"/>
      <c r="R103" s="36"/>
    </row>
    <row r="104" s="3" customFormat="1" ht="39" customHeight="1" spans="1:18">
      <c r="A104" s="42">
        <v>87</v>
      </c>
      <c r="B104" s="54"/>
      <c r="C104" s="55"/>
      <c r="D104" s="29" t="s">
        <v>65</v>
      </c>
      <c r="E104" s="29">
        <v>42.24</v>
      </c>
      <c r="F104" s="29">
        <f t="shared" si="0"/>
        <v>6.15000000000001</v>
      </c>
      <c r="G104" s="29"/>
      <c r="H104" s="29"/>
      <c r="I104" s="36"/>
      <c r="J104" s="36"/>
      <c r="K104" s="36"/>
      <c r="L104" s="36"/>
      <c r="M104" s="36"/>
      <c r="N104" s="36"/>
      <c r="O104" s="36"/>
      <c r="P104" s="36"/>
      <c r="Q104" s="36"/>
      <c r="R104" s="36"/>
    </row>
    <row r="105" s="3" customFormat="1" ht="39" customHeight="1" spans="1:18">
      <c r="A105" s="42">
        <v>88</v>
      </c>
      <c r="B105" s="54"/>
      <c r="C105" s="55"/>
      <c r="D105" s="29" t="s">
        <v>66</v>
      </c>
      <c r="E105" s="29">
        <v>42.24</v>
      </c>
      <c r="F105" s="29">
        <f t="shared" si="0"/>
        <v>6.15000000000001</v>
      </c>
      <c r="G105" s="29"/>
      <c r="H105" s="29"/>
      <c r="I105" s="36"/>
      <c r="J105" s="36"/>
      <c r="K105" s="36"/>
      <c r="L105" s="36"/>
      <c r="M105" s="36"/>
      <c r="N105" s="36"/>
      <c r="O105" s="36"/>
      <c r="P105" s="36"/>
      <c r="Q105" s="36"/>
      <c r="R105" s="36"/>
    </row>
    <row r="106" s="3" customFormat="1" ht="39" customHeight="1" spans="1:18">
      <c r="A106" s="42">
        <v>89</v>
      </c>
      <c r="B106" s="54"/>
      <c r="C106" s="55"/>
      <c r="D106" s="29" t="s">
        <v>67</v>
      </c>
      <c r="E106" s="29">
        <v>88</v>
      </c>
      <c r="F106" s="29">
        <f>182-174.05</f>
        <v>7.94999999999999</v>
      </c>
      <c r="G106" s="29"/>
      <c r="H106" s="29" t="s">
        <v>90</v>
      </c>
      <c r="I106" s="36"/>
      <c r="J106" s="36"/>
      <c r="K106" s="36"/>
      <c r="L106" s="36"/>
      <c r="M106" s="36"/>
      <c r="N106" s="36"/>
      <c r="O106" s="36"/>
      <c r="P106" s="36"/>
      <c r="Q106" s="36"/>
      <c r="R106" s="36"/>
    </row>
    <row r="107" s="3" customFormat="1" ht="39" customHeight="1" spans="1:18">
      <c r="A107" s="42">
        <v>90</v>
      </c>
      <c r="B107" s="54"/>
      <c r="C107" s="55"/>
      <c r="D107" s="29" t="s">
        <v>68</v>
      </c>
      <c r="E107" s="29">
        <v>144.32</v>
      </c>
      <c r="F107" s="29">
        <f>182-173.15</f>
        <v>8.84999999999999</v>
      </c>
      <c r="G107" s="29"/>
      <c r="H107" s="29" t="s">
        <v>91</v>
      </c>
      <c r="I107" s="36"/>
      <c r="J107" s="36"/>
      <c r="K107" s="36"/>
      <c r="L107" s="36"/>
      <c r="M107" s="36"/>
      <c r="N107" s="36"/>
      <c r="O107" s="36"/>
      <c r="P107" s="36"/>
      <c r="Q107" s="36"/>
      <c r="R107" s="36"/>
    </row>
    <row r="108" s="3" customFormat="1" ht="39" customHeight="1" spans="1:18">
      <c r="A108" s="42">
        <v>91</v>
      </c>
      <c r="B108" s="54"/>
      <c r="C108" s="55"/>
      <c r="D108" s="29" t="s">
        <v>83</v>
      </c>
      <c r="E108" s="29">
        <v>144.32</v>
      </c>
      <c r="F108" s="29">
        <f>182-172.25</f>
        <v>9.75</v>
      </c>
      <c r="G108" s="29"/>
      <c r="H108" s="29" t="s">
        <v>92</v>
      </c>
      <c r="I108" s="36"/>
      <c r="J108" s="36"/>
      <c r="K108" s="36"/>
      <c r="L108" s="36"/>
      <c r="M108" s="36"/>
      <c r="N108" s="36"/>
      <c r="O108" s="36"/>
      <c r="P108" s="36"/>
      <c r="Q108" s="36"/>
      <c r="R108" s="36"/>
    </row>
    <row r="109" s="3" customFormat="1" ht="39" customHeight="1" spans="1:18">
      <c r="A109" s="42">
        <v>92</v>
      </c>
      <c r="B109" s="54" t="s">
        <v>84</v>
      </c>
      <c r="C109" s="55" t="s">
        <v>89</v>
      </c>
      <c r="D109" s="29" t="s">
        <v>87</v>
      </c>
      <c r="E109" s="29">
        <v>232.32</v>
      </c>
      <c r="F109" s="29">
        <f>182-170.6</f>
        <v>11.4</v>
      </c>
      <c r="G109" s="29"/>
      <c r="H109" s="29" t="s">
        <v>93</v>
      </c>
      <c r="I109" s="36"/>
      <c r="J109" s="36"/>
      <c r="K109" s="36"/>
      <c r="L109" s="36"/>
      <c r="M109" s="36"/>
      <c r="N109" s="36"/>
      <c r="O109" s="36"/>
      <c r="P109" s="36"/>
      <c r="Q109" s="36"/>
      <c r="R109" s="36"/>
    </row>
    <row r="110" ht="39" customHeight="1" spans="1:18">
      <c r="A110" s="42" t="s">
        <v>18</v>
      </c>
      <c r="B110" s="14"/>
      <c r="C110" s="42"/>
      <c r="D110" s="50"/>
      <c r="E110" s="30">
        <f>SUM(E74:E109)</f>
        <v>2161.127</v>
      </c>
      <c r="F110" s="45"/>
      <c r="G110" s="45"/>
      <c r="H110" s="46"/>
      <c r="I110" s="34"/>
      <c r="J110" s="34"/>
      <c r="K110" s="34"/>
      <c r="L110" s="34"/>
      <c r="M110" s="34"/>
      <c r="N110" s="34"/>
      <c r="O110" s="34"/>
      <c r="P110" s="34"/>
      <c r="Q110" s="34"/>
      <c r="R110" s="34"/>
    </row>
    <row r="111" ht="39" customHeight="1" spans="1:18">
      <c r="A111" s="42" t="s">
        <v>94</v>
      </c>
      <c r="B111" s="14"/>
      <c r="C111" s="56"/>
      <c r="D111" s="42"/>
      <c r="E111" s="57">
        <f>E110+E73+E61+E39+E35+E25+E21+E17+E9+E31+E37+E29</f>
        <v>35003.92</v>
      </c>
      <c r="F111" s="42"/>
      <c r="G111" s="42"/>
      <c r="H111" s="23"/>
      <c r="I111" s="34"/>
      <c r="J111" s="34"/>
      <c r="K111" s="34"/>
      <c r="L111" s="34"/>
      <c r="M111" s="34"/>
      <c r="N111" s="34"/>
      <c r="O111" s="34"/>
      <c r="P111" s="34"/>
      <c r="Q111" s="34"/>
      <c r="R111" s="34"/>
    </row>
    <row r="112" ht="186" customHeight="1" spans="1:18">
      <c r="A112" s="38"/>
      <c r="B112" s="39"/>
      <c r="C112" s="40"/>
      <c r="D112" s="40"/>
      <c r="E112" s="40"/>
      <c r="F112" s="40"/>
      <c r="G112" s="40"/>
      <c r="H112" s="40"/>
      <c r="I112" s="34"/>
      <c r="J112" s="34"/>
      <c r="K112" s="34"/>
      <c r="L112" s="34"/>
      <c r="M112" s="34"/>
      <c r="N112" s="34"/>
      <c r="O112" s="34"/>
      <c r="P112" s="34"/>
      <c r="Q112" s="34"/>
      <c r="R112" s="34"/>
    </row>
    <row r="113" spans="1:18">
      <c r="A113" s="34"/>
      <c r="B113" s="41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</row>
    <row r="114" spans="1:18">
      <c r="A114" s="34"/>
      <c r="B114" s="41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</row>
    <row r="115" spans="1:18">
      <c r="A115" s="34"/>
      <c r="B115" s="41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</row>
    <row r="116" spans="1:18">
      <c r="A116" s="34"/>
      <c r="B116" s="41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</row>
    <row r="117" spans="1:18">
      <c r="A117" s="34"/>
      <c r="B117" s="41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</row>
    <row r="118" spans="1:18">
      <c r="A118" s="34"/>
      <c r="B118" s="41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</row>
    <row r="119" spans="1:18">
      <c r="A119" s="34"/>
      <c r="B119" s="41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</row>
    <row r="120" spans="1:18">
      <c r="A120" s="34"/>
      <c r="B120" s="41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</row>
    <row r="121" spans="1:18">
      <c r="A121" s="34"/>
      <c r="B121" s="41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</row>
    <row r="122" spans="1:18">
      <c r="A122" s="34"/>
      <c r="B122" s="41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</row>
    <row r="123" spans="1:18">
      <c r="A123" s="34"/>
      <c r="B123" s="41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</row>
    <row r="124" spans="1:18">
      <c r="A124" s="34"/>
      <c r="B124" s="41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</row>
    <row r="125" spans="1:18">
      <c r="A125" s="34"/>
      <c r="B125" s="41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</row>
    <row r="126" spans="1:18">
      <c r="A126" s="34"/>
      <c r="B126" s="41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</row>
    <row r="127" spans="1:18">
      <c r="A127" s="34"/>
      <c r="B127" s="41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</row>
    <row r="128" spans="1:18">
      <c r="A128" s="34"/>
      <c r="B128" s="41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</row>
    <row r="129" spans="1:18">
      <c r="A129" s="34"/>
      <c r="B129" s="41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</row>
    <row r="130" spans="1:18">
      <c r="A130" s="34"/>
      <c r="B130" s="41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</row>
    <row r="131" spans="1:18">
      <c r="A131" s="34"/>
      <c r="B131" s="41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</row>
    <row r="132" spans="1:18">
      <c r="A132" s="34"/>
      <c r="B132" s="41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</row>
    <row r="133" spans="1:18">
      <c r="A133" s="34"/>
      <c r="B133" s="41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</row>
    <row r="134" spans="1:18">
      <c r="A134" s="34"/>
      <c r="B134" s="41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</row>
    <row r="135" spans="1:18">
      <c r="A135" s="34"/>
      <c r="B135" s="41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</row>
    <row r="136" spans="1:18">
      <c r="A136" s="34"/>
      <c r="B136" s="41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</row>
    <row r="137" spans="1:18">
      <c r="A137" s="34"/>
      <c r="B137" s="41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</row>
    <row r="138" spans="1:18">
      <c r="A138" s="34"/>
      <c r="B138" s="41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</row>
    <row r="139" spans="1:18">
      <c r="A139" s="34"/>
      <c r="B139" s="41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</row>
    <row r="140" spans="1:18">
      <c r="A140" s="34"/>
      <c r="B140" s="41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</row>
    <row r="141" spans="1:18">
      <c r="A141" s="34"/>
      <c r="B141" s="41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</row>
    <row r="142" spans="1:18">
      <c r="A142" s="34"/>
      <c r="B142" s="41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</row>
    <row r="143" spans="1:18">
      <c r="A143" s="34"/>
      <c r="B143" s="41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</row>
    <row r="144" spans="1:18">
      <c r="A144" s="34"/>
      <c r="B144" s="41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</row>
    <row r="145" spans="1:18">
      <c r="A145" s="34"/>
      <c r="B145" s="41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</row>
    <row r="146" spans="1:18">
      <c r="A146" s="34"/>
      <c r="B146" s="41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</row>
    <row r="147" spans="1:18">
      <c r="A147" s="34"/>
      <c r="B147" s="41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</row>
    <row r="148" spans="1:18">
      <c r="A148" s="34"/>
      <c r="B148" s="41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</row>
    <row r="149" spans="1:18">
      <c r="A149" s="34"/>
      <c r="B149" s="41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</row>
    <row r="150" spans="1:18">
      <c r="A150" s="34"/>
      <c r="B150" s="41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</row>
    <row r="151" spans="1:18">
      <c r="A151" s="34"/>
      <c r="B151" s="41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</row>
    <row r="152" spans="1:18">
      <c r="A152" s="34"/>
      <c r="B152" s="41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</row>
    <row r="153" spans="1:18">
      <c r="A153" s="34"/>
      <c r="B153" s="41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</row>
    <row r="154" spans="1:18">
      <c r="A154" s="34"/>
      <c r="B154" s="41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</row>
    <row r="155" spans="1:18">
      <c r="A155" s="34"/>
      <c r="B155" s="41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</row>
    <row r="156" spans="1:18">
      <c r="A156" s="34"/>
      <c r="B156" s="41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</row>
    <row r="157" spans="1:18">
      <c r="A157" s="34"/>
      <c r="B157" s="41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</row>
    <row r="158" spans="1:18">
      <c r="A158" s="34"/>
      <c r="B158" s="41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</row>
    <row r="159" spans="1:18">
      <c r="A159" s="34"/>
      <c r="B159" s="41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</row>
    <row r="160" spans="1:18">
      <c r="A160" s="34"/>
      <c r="B160" s="41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</row>
    <row r="161" spans="1:18">
      <c r="A161" s="34"/>
      <c r="B161" s="41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2" spans="1:18">
      <c r="A162" s="34"/>
      <c r="B162" s="41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</row>
    <row r="163" spans="1:18">
      <c r="A163" s="34"/>
      <c r="B163" s="41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4" spans="1:18">
      <c r="A164" s="34"/>
      <c r="B164" s="41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</row>
    <row r="165" spans="1:18">
      <c r="A165" s="34"/>
      <c r="B165" s="41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6" spans="1:18">
      <c r="A166" s="34"/>
      <c r="B166" s="41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</row>
    <row r="167" spans="1:18">
      <c r="A167" s="34"/>
      <c r="B167" s="41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68" spans="1:18">
      <c r="A168" s="34"/>
      <c r="B168" s="41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</row>
    <row r="169" spans="1:18">
      <c r="A169" s="34"/>
      <c r="B169" s="41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</row>
    <row r="170" spans="1:18">
      <c r="A170" s="34"/>
      <c r="B170" s="41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</row>
    <row r="171" spans="1:18">
      <c r="A171" s="34"/>
      <c r="B171" s="41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</row>
    <row r="172" spans="1:18">
      <c r="A172" s="34"/>
      <c r="B172" s="41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</row>
    <row r="173" spans="1:18">
      <c r="A173" s="34"/>
      <c r="B173" s="41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</row>
    <row r="174" spans="1:18">
      <c r="A174" s="34"/>
      <c r="B174" s="41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</row>
    <row r="175" spans="1:18">
      <c r="A175" s="34"/>
      <c r="B175" s="41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6" spans="1:18">
      <c r="A176" s="34"/>
      <c r="B176" s="41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</row>
    <row r="177" spans="1:18">
      <c r="A177" s="34"/>
      <c r="B177" s="41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8" spans="1:18">
      <c r="A178" s="34"/>
      <c r="B178" s="41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</row>
    <row r="179" spans="1:18">
      <c r="A179" s="34"/>
      <c r="B179" s="41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0" spans="1:18">
      <c r="A180" s="34"/>
      <c r="B180" s="41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</row>
    <row r="181" spans="1:18">
      <c r="A181" s="34"/>
      <c r="B181" s="41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2" spans="1:18">
      <c r="A182" s="34"/>
      <c r="B182" s="41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</row>
    <row r="183" spans="1:18">
      <c r="A183" s="34"/>
      <c r="B183" s="41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</row>
    <row r="184" spans="1:18">
      <c r="A184" s="34"/>
      <c r="B184" s="41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</row>
    <row r="185" spans="1:18">
      <c r="A185" s="34"/>
      <c r="B185" s="41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  <row r="186" spans="1:18">
      <c r="A186" s="34"/>
      <c r="B186" s="41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</row>
    <row r="187" spans="1:18">
      <c r="A187" s="34"/>
      <c r="B187" s="41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</row>
    <row r="188" spans="1:18">
      <c r="A188" s="34"/>
      <c r="B188" s="41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</row>
    <row r="189" spans="1:18">
      <c r="A189" s="34"/>
      <c r="B189" s="41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</row>
    <row r="190" spans="1:18">
      <c r="A190" s="34"/>
      <c r="B190" s="41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</row>
    <row r="191" spans="1:18">
      <c r="A191" s="34"/>
      <c r="B191" s="41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</row>
    <row r="192" spans="1:18">
      <c r="A192" s="34"/>
      <c r="B192" s="41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</row>
    <row r="193" spans="1:18">
      <c r="A193" s="34"/>
      <c r="B193" s="41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</row>
    <row r="194" spans="1:18">
      <c r="A194" s="34"/>
      <c r="B194" s="41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</row>
    <row r="195" spans="1:18">
      <c r="A195" s="34"/>
      <c r="B195" s="41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</row>
    <row r="196" spans="1:18">
      <c r="A196" s="34"/>
      <c r="B196" s="41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</row>
    <row r="197" spans="1:18">
      <c r="A197" s="34"/>
      <c r="B197" s="41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</row>
    <row r="198" spans="1:18">
      <c r="A198" s="34"/>
      <c r="B198" s="41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</row>
    <row r="199" spans="1:18">
      <c r="A199" s="34"/>
      <c r="B199" s="41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</row>
    <row r="200" spans="1:18">
      <c r="A200" s="34"/>
      <c r="B200" s="41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</row>
    <row r="201" spans="1:18">
      <c r="A201" s="34"/>
      <c r="B201" s="41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</row>
    <row r="202" spans="1:18">
      <c r="A202" s="34"/>
      <c r="B202" s="41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</row>
    <row r="203" spans="1:18">
      <c r="A203" s="34"/>
      <c r="B203" s="41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</row>
    <row r="204" spans="1:18">
      <c r="A204" s="34"/>
      <c r="B204" s="41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</row>
    <row r="205" spans="1:18">
      <c r="A205" s="34"/>
      <c r="B205" s="41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</row>
    <row r="206" spans="1:18">
      <c r="A206" s="34"/>
      <c r="B206" s="41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</row>
    <row r="207" spans="1:18">
      <c r="A207" s="34"/>
      <c r="B207" s="41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</row>
    <row r="208" spans="1:18">
      <c r="A208" s="34"/>
      <c r="B208" s="41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</row>
    <row r="209" spans="1:18">
      <c r="A209" s="34"/>
      <c r="B209" s="41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</row>
    <row r="210" spans="1:18">
      <c r="A210" s="34"/>
      <c r="B210" s="41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</row>
    <row r="211" spans="1:18">
      <c r="A211" s="34"/>
      <c r="B211" s="41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</row>
    <row r="212" spans="1:18">
      <c r="A212" s="34"/>
      <c r="B212" s="41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</row>
    <row r="213" spans="1:18">
      <c r="A213" s="34"/>
      <c r="B213" s="41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</row>
    <row r="214" spans="1:18">
      <c r="A214" s="34"/>
      <c r="B214" s="41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</row>
    <row r="215" spans="1:18">
      <c r="A215" s="34"/>
      <c r="B215" s="41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</row>
    <row r="216" spans="1:18">
      <c r="A216" s="34"/>
      <c r="B216" s="41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</row>
    <row r="217" spans="1:18">
      <c r="A217" s="34"/>
      <c r="B217" s="41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</row>
    <row r="218" spans="1:18">
      <c r="A218" s="34"/>
      <c r="B218" s="41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</row>
    <row r="219" spans="1:18">
      <c r="A219" s="34"/>
      <c r="B219" s="41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</row>
    <row r="220" spans="1:18">
      <c r="A220" s="34"/>
      <c r="B220" s="41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</row>
    <row r="221" spans="1:18">
      <c r="A221" s="34"/>
      <c r="B221" s="41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</row>
    <row r="222" spans="1:18">
      <c r="A222" s="34"/>
      <c r="B222" s="41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</row>
    <row r="223" spans="1:18">
      <c r="A223" s="34"/>
      <c r="B223" s="41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</row>
    <row r="224" spans="1:18">
      <c r="A224" s="34"/>
      <c r="B224" s="41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</row>
    <row r="225" spans="1:18">
      <c r="A225" s="34"/>
      <c r="B225" s="41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</row>
    <row r="226" spans="1:18">
      <c r="A226" s="34"/>
      <c r="B226" s="41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</row>
    <row r="227" spans="1:18">
      <c r="A227" s="34"/>
      <c r="B227" s="41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</row>
    <row r="228" spans="1:18">
      <c r="A228" s="34"/>
      <c r="B228" s="41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</row>
    <row r="229" spans="1:18">
      <c r="A229" s="34"/>
      <c r="B229" s="41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</row>
    <row r="230" spans="1:18">
      <c r="A230" s="34"/>
      <c r="B230" s="41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</row>
    <row r="231" spans="1:18">
      <c r="A231" s="34"/>
      <c r="B231" s="41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</row>
    <row r="232" spans="1:18">
      <c r="A232" s="34"/>
      <c r="B232" s="41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</row>
    <row r="233" spans="1:18">
      <c r="A233" s="34"/>
      <c r="B233" s="41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</row>
    <row r="234" spans="1:18">
      <c r="A234" s="34"/>
      <c r="B234" s="41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</row>
    <row r="235" spans="1:18">
      <c r="A235" s="34"/>
      <c r="B235" s="41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</row>
    <row r="236" spans="1:18">
      <c r="A236" s="34"/>
      <c r="B236" s="41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</row>
    <row r="237" spans="1:18">
      <c r="A237" s="34"/>
      <c r="B237" s="41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</row>
    <row r="238" spans="1:18">
      <c r="A238" s="34"/>
      <c r="B238" s="41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</row>
    <row r="239" spans="1:18">
      <c r="A239" s="34"/>
      <c r="B239" s="41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</row>
    <row r="240" spans="1:18">
      <c r="A240" s="34"/>
      <c r="B240" s="41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</row>
    <row r="241" spans="1:18">
      <c r="A241" s="34"/>
      <c r="B241" s="41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</row>
    <row r="242" spans="1:18">
      <c r="A242" s="34"/>
      <c r="B242" s="41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</row>
    <row r="243" spans="1:18">
      <c r="A243" s="34"/>
      <c r="B243" s="41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</row>
    <row r="244" spans="1:18">
      <c r="A244" s="34"/>
      <c r="B244" s="41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</row>
    <row r="245" spans="1:18">
      <c r="A245" s="34"/>
      <c r="B245" s="41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</row>
    <row r="246" spans="1:18">
      <c r="A246" s="34"/>
      <c r="B246" s="41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</row>
    <row r="247" spans="1:18">
      <c r="A247" s="34"/>
      <c r="B247" s="41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</row>
    <row r="248" spans="1:18">
      <c r="A248" s="34"/>
      <c r="B248" s="41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</row>
    <row r="249" spans="1:18">
      <c r="A249" s="34"/>
      <c r="B249" s="41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</row>
    <row r="250" spans="1:18">
      <c r="A250" s="34"/>
      <c r="B250" s="41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</row>
    <row r="251" spans="1:18">
      <c r="A251" s="34"/>
      <c r="B251" s="41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</row>
    <row r="252" spans="1:18">
      <c r="A252" s="34"/>
      <c r="B252" s="41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</row>
  </sheetData>
  <mergeCells count="47">
    <mergeCell ref="A1:H1"/>
    <mergeCell ref="A4:D4"/>
    <mergeCell ref="A9:C9"/>
    <mergeCell ref="A17:C17"/>
    <mergeCell ref="A21:C21"/>
    <mergeCell ref="A25:C25"/>
    <mergeCell ref="A27:C27"/>
    <mergeCell ref="A29:C29"/>
    <mergeCell ref="A31:C31"/>
    <mergeCell ref="A35:C35"/>
    <mergeCell ref="A37:C37"/>
    <mergeCell ref="A39:C39"/>
    <mergeCell ref="A61:C61"/>
    <mergeCell ref="A73:C73"/>
    <mergeCell ref="A110:C110"/>
    <mergeCell ref="A111:C111"/>
    <mergeCell ref="A112:H112"/>
    <mergeCell ref="B6:B8"/>
    <mergeCell ref="B10:B16"/>
    <mergeCell ref="B18:B20"/>
    <mergeCell ref="B22:B24"/>
    <mergeCell ref="B32:B34"/>
    <mergeCell ref="B40:B57"/>
    <mergeCell ref="B58:B60"/>
    <mergeCell ref="B62:B72"/>
    <mergeCell ref="B74:B82"/>
    <mergeCell ref="B83:B108"/>
    <mergeCell ref="C6:C8"/>
    <mergeCell ref="C10:C16"/>
    <mergeCell ref="C18:C20"/>
    <mergeCell ref="C22:C24"/>
    <mergeCell ref="C32:C34"/>
    <mergeCell ref="C40:C57"/>
    <mergeCell ref="C58:C60"/>
    <mergeCell ref="C62:C72"/>
    <mergeCell ref="C74:C82"/>
    <mergeCell ref="C83:C84"/>
    <mergeCell ref="C85:C95"/>
    <mergeCell ref="C96:C108"/>
    <mergeCell ref="H6:H8"/>
    <mergeCell ref="H10:H16"/>
    <mergeCell ref="H18:H20"/>
    <mergeCell ref="H22:H24"/>
    <mergeCell ref="H32:H34"/>
    <mergeCell ref="H40:H57"/>
    <mergeCell ref="H58:H60"/>
    <mergeCell ref="H62:H72"/>
  </mergeCells>
  <pageMargins left="0.826388888888889" right="0.196527777777778" top="0.751388888888889" bottom="0.751388888888889" header="0.298611111111111" footer="0.298611111111111"/>
  <pageSetup paperSize="9" scale="6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0"/>
  <sheetViews>
    <sheetView zoomScale="82" zoomScaleNormal="82" zoomScaleSheetLayoutView="70" workbookViewId="0">
      <pane ySplit="5" topLeftCell="A78" activePane="bottomLeft" state="frozen"/>
      <selection/>
      <selection pane="bottomLeft" activeCell="E54" sqref="E54"/>
    </sheetView>
  </sheetViews>
  <sheetFormatPr defaultColWidth="9" defaultRowHeight="13.5"/>
  <cols>
    <col min="1" max="1" width="10.8916666666667" customWidth="1"/>
    <col min="2" max="2" width="17.375" style="4" customWidth="1"/>
    <col min="3" max="3" width="16.3083333333333" customWidth="1"/>
    <col min="4" max="4" width="21.4916666666667" customWidth="1"/>
    <col min="5" max="5" width="19.825" customWidth="1"/>
    <col min="6" max="6" width="17.0666666666667" customWidth="1"/>
    <col min="7" max="7" width="13" customWidth="1"/>
    <col min="8" max="8" width="18.4416666666667" customWidth="1"/>
    <col min="9" max="18" width="14" customWidth="1"/>
  </cols>
  <sheetData>
    <row r="1" s="1" customFormat="1" ht="43" customHeight="1" spans="1:8">
      <c r="A1" s="5" t="s">
        <v>95</v>
      </c>
      <c r="B1" s="6"/>
      <c r="C1" s="5"/>
      <c r="D1" s="5"/>
      <c r="E1" s="5"/>
      <c r="F1" s="5"/>
      <c r="G1" s="5"/>
      <c r="H1" s="5"/>
    </row>
    <row r="2" s="1" customFormat="1" ht="30" customHeight="1" spans="1:8">
      <c r="A2" s="7" t="s">
        <v>1</v>
      </c>
      <c r="B2" s="8"/>
      <c r="C2" s="9"/>
      <c r="D2" s="9"/>
      <c r="E2" s="10" t="s">
        <v>2</v>
      </c>
      <c r="F2" s="9"/>
      <c r="G2" s="9"/>
      <c r="H2" s="9"/>
    </row>
    <row r="3" s="1" customFormat="1" ht="8" customHeight="1" spans="1:8">
      <c r="A3" s="7"/>
      <c r="B3" s="11"/>
      <c r="C3" s="7"/>
      <c r="D3" s="7"/>
      <c r="E3" s="10"/>
      <c r="F3" s="7"/>
      <c r="G3" s="7"/>
      <c r="H3" s="7"/>
    </row>
    <row r="4" s="1" customFormat="1" ht="37" customHeight="1" spans="1:8">
      <c r="A4" s="12" t="s">
        <v>3</v>
      </c>
      <c r="B4" s="11"/>
      <c r="C4" s="12"/>
      <c r="D4" s="12"/>
      <c r="E4" s="7"/>
      <c r="F4" s="7"/>
      <c r="G4" s="7"/>
      <c r="H4" s="7"/>
    </row>
    <row r="5" s="2" customFormat="1" ht="45" customHeight="1" spans="1:8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</row>
    <row r="6" ht="39" customHeight="1" spans="1:18">
      <c r="A6" s="14">
        <v>1</v>
      </c>
      <c r="B6" s="14" t="s">
        <v>96</v>
      </c>
      <c r="C6" s="14" t="s">
        <v>97</v>
      </c>
      <c r="D6" s="15" t="s">
        <v>98</v>
      </c>
      <c r="E6" s="15">
        <v>91.5</v>
      </c>
      <c r="F6" s="16"/>
      <c r="G6" s="16"/>
      <c r="H6" s="17" t="s">
        <v>99</v>
      </c>
      <c r="I6" s="34"/>
      <c r="J6" s="34"/>
      <c r="K6" s="34"/>
      <c r="L6" s="34"/>
      <c r="M6" s="34"/>
      <c r="N6" s="34"/>
      <c r="O6" s="34"/>
      <c r="P6" s="34"/>
      <c r="Q6" s="34"/>
      <c r="R6" s="34"/>
    </row>
    <row r="7" ht="39" customHeight="1" spans="1:18">
      <c r="A7" s="14">
        <v>2</v>
      </c>
      <c r="B7" s="14"/>
      <c r="C7" s="14" t="s">
        <v>97</v>
      </c>
      <c r="D7" s="15" t="s">
        <v>100</v>
      </c>
      <c r="E7" s="15">
        <v>42.86</v>
      </c>
      <c r="F7" s="16"/>
      <c r="G7" s="16"/>
      <c r="H7" s="17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ht="39" customHeight="1" spans="1:18">
      <c r="A8" s="14">
        <v>3</v>
      </c>
      <c r="B8" s="14"/>
      <c r="C8" s="14" t="s">
        <v>97</v>
      </c>
      <c r="D8" s="15" t="s">
        <v>101</v>
      </c>
      <c r="E8" s="15">
        <v>45.049</v>
      </c>
      <c r="F8" s="16"/>
      <c r="G8" s="16"/>
      <c r="H8" s="1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ht="39" customHeight="1" spans="1:18">
      <c r="A9" s="14">
        <v>4</v>
      </c>
      <c r="B9" s="14"/>
      <c r="C9" s="14" t="s">
        <v>97</v>
      </c>
      <c r="D9" s="15" t="s">
        <v>102</v>
      </c>
      <c r="E9" s="15">
        <v>36.065</v>
      </c>
      <c r="F9" s="16"/>
      <c r="G9" s="16"/>
      <c r="H9" s="17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ht="39" customHeight="1" spans="1:18">
      <c r="A10" s="14" t="s">
        <v>18</v>
      </c>
      <c r="B10" s="14"/>
      <c r="C10" s="14"/>
      <c r="D10" s="15"/>
      <c r="E10" s="18">
        <f>SUM(E6:E6)</f>
        <v>91.5</v>
      </c>
      <c r="F10" s="16"/>
      <c r="G10" s="16"/>
      <c r="H10" s="19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ht="39" customHeight="1" spans="1:18">
      <c r="A11" s="14">
        <v>5</v>
      </c>
      <c r="B11" s="14" t="s">
        <v>103</v>
      </c>
      <c r="C11" s="20" t="s">
        <v>104</v>
      </c>
      <c r="D11" s="14" t="s">
        <v>105</v>
      </c>
      <c r="E11" s="14">
        <v>121.5</v>
      </c>
      <c r="F11" s="14"/>
      <c r="G11" s="14"/>
      <c r="H11" s="1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ht="39" customHeight="1" spans="1:18">
      <c r="A12" s="14">
        <v>6</v>
      </c>
      <c r="B12" s="14"/>
      <c r="C12" s="21"/>
      <c r="D12" s="14" t="s">
        <v>106</v>
      </c>
      <c r="E12" s="14">
        <v>182.2</v>
      </c>
      <c r="F12" s="14"/>
      <c r="G12" s="14"/>
      <c r="H12" s="14"/>
      <c r="I12" s="34"/>
      <c r="J12" s="34"/>
      <c r="K12" s="34"/>
      <c r="L12" s="34"/>
      <c r="M12" s="35"/>
      <c r="N12" s="34"/>
      <c r="O12" s="34"/>
      <c r="P12" s="34"/>
      <c r="Q12" s="34"/>
      <c r="R12" s="34"/>
    </row>
    <row r="13" ht="39" customHeight="1" spans="1:18">
      <c r="A13" s="14">
        <v>7</v>
      </c>
      <c r="B13" s="14"/>
      <c r="C13" s="14" t="s">
        <v>107</v>
      </c>
      <c r="D13" s="14" t="s">
        <v>108</v>
      </c>
      <c r="E13" s="14">
        <v>62</v>
      </c>
      <c r="F13" s="14"/>
      <c r="G13" s="14"/>
      <c r="H13" s="1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ht="39" customHeight="1" spans="1:18">
      <c r="A14" s="14" t="s">
        <v>18</v>
      </c>
      <c r="B14" s="14"/>
      <c r="C14" s="14"/>
      <c r="D14" s="15"/>
      <c r="E14" s="18">
        <f>SUM(E11:E13)</f>
        <v>365.7</v>
      </c>
      <c r="F14" s="16"/>
      <c r="G14" s="16"/>
      <c r="H14" s="19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ht="39" customHeight="1" spans="1:18">
      <c r="A15" s="14">
        <v>8</v>
      </c>
      <c r="B15" s="22" t="s">
        <v>109</v>
      </c>
      <c r="C15" s="14" t="s">
        <v>110</v>
      </c>
      <c r="D15" s="14" t="s">
        <v>111</v>
      </c>
      <c r="E15" s="14">
        <v>395.037</v>
      </c>
      <c r="F15" s="23"/>
      <c r="G15" s="23"/>
      <c r="H15" s="22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ht="39" customHeight="1" spans="1:18">
      <c r="A16" s="14">
        <v>9</v>
      </c>
      <c r="B16" s="24"/>
      <c r="C16" s="14"/>
      <c r="D16" s="14" t="s">
        <v>112</v>
      </c>
      <c r="E16" s="14">
        <v>205.105</v>
      </c>
      <c r="F16" s="23"/>
      <c r="G16" s="23"/>
      <c r="H16" s="24"/>
      <c r="I16" s="34"/>
      <c r="J16" s="34"/>
      <c r="K16" s="34"/>
      <c r="L16" s="34"/>
      <c r="M16" s="34"/>
      <c r="N16" s="34"/>
      <c r="O16" s="34"/>
      <c r="P16" s="34"/>
      <c r="Q16" s="34"/>
      <c r="R16" s="34"/>
    </row>
    <row r="17" ht="39" customHeight="1" spans="1:18">
      <c r="A17" s="14">
        <v>10</v>
      </c>
      <c r="B17" s="24"/>
      <c r="C17" s="14"/>
      <c r="D17" s="14" t="s">
        <v>113</v>
      </c>
      <c r="E17" s="14">
        <v>81.325</v>
      </c>
      <c r="F17" s="23"/>
      <c r="G17" s="23"/>
      <c r="H17" s="24"/>
      <c r="I17" s="34"/>
      <c r="J17" s="34"/>
      <c r="K17" s="34"/>
      <c r="L17" s="34"/>
      <c r="M17" s="34"/>
      <c r="N17" s="34"/>
      <c r="O17" s="34"/>
      <c r="P17" s="34"/>
      <c r="Q17" s="34"/>
      <c r="R17" s="34"/>
    </row>
    <row r="18" ht="39" customHeight="1" spans="1:18">
      <c r="A18" s="14">
        <v>11</v>
      </c>
      <c r="B18" s="24"/>
      <c r="C18" s="14"/>
      <c r="D18" s="14" t="s">
        <v>114</v>
      </c>
      <c r="E18" s="14">
        <v>62.308</v>
      </c>
      <c r="F18" s="23"/>
      <c r="G18" s="23"/>
      <c r="H18" s="2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ht="39" customHeight="1" spans="1:18">
      <c r="A19" s="14">
        <v>12</v>
      </c>
      <c r="B19" s="24"/>
      <c r="C19" s="22" t="s">
        <v>115</v>
      </c>
      <c r="D19" s="14" t="s">
        <v>116</v>
      </c>
      <c r="E19" s="14">
        <v>185</v>
      </c>
      <c r="F19" s="23" t="s">
        <v>117</v>
      </c>
      <c r="G19" s="23"/>
      <c r="H19" s="2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ht="39" customHeight="1" spans="1:18">
      <c r="A20" s="14">
        <v>13</v>
      </c>
      <c r="B20" s="24"/>
      <c r="C20" s="24"/>
      <c r="D20" s="14" t="s">
        <v>118</v>
      </c>
      <c r="E20" s="14">
        <v>310</v>
      </c>
      <c r="F20" s="23" t="s">
        <v>119</v>
      </c>
      <c r="G20" s="23"/>
      <c r="H20" s="24"/>
      <c r="I20" s="34"/>
      <c r="J20" s="34"/>
      <c r="K20" s="34"/>
      <c r="L20" s="34"/>
      <c r="M20" s="34"/>
      <c r="N20" s="34"/>
      <c r="O20" s="34"/>
      <c r="P20" s="34"/>
      <c r="Q20" s="34"/>
      <c r="R20" s="34"/>
    </row>
    <row r="21" ht="39" customHeight="1" spans="1:18">
      <c r="A21" s="14">
        <v>14</v>
      </c>
      <c r="B21" s="24"/>
      <c r="C21" s="24"/>
      <c r="D21" s="14" t="s">
        <v>120</v>
      </c>
      <c r="E21" s="25">
        <v>81</v>
      </c>
      <c r="F21" s="23" t="s">
        <v>119</v>
      </c>
      <c r="G21" s="23"/>
      <c r="H21" s="2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ht="39" customHeight="1" spans="1:18">
      <c r="A22" s="14">
        <v>15</v>
      </c>
      <c r="B22" s="24"/>
      <c r="C22" s="24"/>
      <c r="D22" s="14" t="s">
        <v>121</v>
      </c>
      <c r="E22" s="25">
        <v>39</v>
      </c>
      <c r="F22" s="23" t="s">
        <v>119</v>
      </c>
      <c r="G22" s="23"/>
      <c r="H22" s="2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ht="39" customHeight="1" spans="1:18">
      <c r="A23" s="14">
        <v>16</v>
      </c>
      <c r="B23" s="24"/>
      <c r="C23" s="24"/>
      <c r="D23" s="14" t="s">
        <v>122</v>
      </c>
      <c r="E23" s="25">
        <v>38</v>
      </c>
      <c r="F23" s="23" t="s">
        <v>119</v>
      </c>
      <c r="G23" s="23"/>
      <c r="H23" s="2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ht="39" customHeight="1" spans="1:18">
      <c r="A24" s="14">
        <v>17</v>
      </c>
      <c r="B24" s="24"/>
      <c r="C24" s="24"/>
      <c r="D24" s="14" t="s">
        <v>123</v>
      </c>
      <c r="E24" s="25">
        <v>37</v>
      </c>
      <c r="F24" s="23" t="s">
        <v>119</v>
      </c>
      <c r="G24" s="23"/>
      <c r="H24" s="2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customFormat="1" ht="39" customHeight="1" spans="1:18">
      <c r="A25" s="14">
        <v>18</v>
      </c>
      <c r="B25" s="24"/>
      <c r="C25" s="24"/>
      <c r="D25" s="14" t="s">
        <v>124</v>
      </c>
      <c r="E25" s="25">
        <v>37</v>
      </c>
      <c r="F25" s="23" t="s">
        <v>119</v>
      </c>
      <c r="G25" s="23"/>
      <c r="H25" s="2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="3" customFormat="1" ht="39" customHeight="1" spans="1:18">
      <c r="A26" s="14">
        <v>19</v>
      </c>
      <c r="B26" s="24"/>
      <c r="C26" s="24"/>
      <c r="D26" s="14" t="s">
        <v>125</v>
      </c>
      <c r="E26" s="25">
        <v>36</v>
      </c>
      <c r="F26" s="23" t="s">
        <v>119</v>
      </c>
      <c r="G26" s="23"/>
      <c r="H26" s="24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="3" customFormat="1" ht="39" customHeight="1" spans="1:18">
      <c r="A27" s="14">
        <v>20</v>
      </c>
      <c r="B27" s="24"/>
      <c r="C27" s="24"/>
      <c r="D27" s="14" t="s">
        <v>126</v>
      </c>
      <c r="E27" s="25">
        <v>57</v>
      </c>
      <c r="F27" s="23" t="s">
        <v>119</v>
      </c>
      <c r="G27" s="23"/>
      <c r="H27" s="24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="3" customFormat="1" ht="39" customHeight="1" spans="1:18">
      <c r="A28" s="14">
        <v>21</v>
      </c>
      <c r="B28" s="24"/>
      <c r="C28" s="24"/>
      <c r="D28" s="14" t="s">
        <v>127</v>
      </c>
      <c r="E28" s="25">
        <v>32</v>
      </c>
      <c r="F28" s="23" t="s">
        <v>119</v>
      </c>
      <c r="G28" s="23"/>
      <c r="H28" s="24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="3" customFormat="1" ht="39" customHeight="1" spans="1:18">
      <c r="A29" s="14">
        <v>22</v>
      </c>
      <c r="B29" s="24"/>
      <c r="C29" s="24"/>
      <c r="D29" s="14" t="s">
        <v>37</v>
      </c>
      <c r="E29" s="25">
        <v>31</v>
      </c>
      <c r="F29" s="23" t="s">
        <v>119</v>
      </c>
      <c r="G29" s="23"/>
      <c r="H29" s="24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="3" customFormat="1" ht="39" customHeight="1" spans="1:18">
      <c r="A30" s="14">
        <v>23</v>
      </c>
      <c r="B30" s="24"/>
      <c r="C30" s="24"/>
      <c r="D30" s="14" t="s">
        <v>128</v>
      </c>
      <c r="E30" s="25">
        <v>30</v>
      </c>
      <c r="F30" s="23" t="s">
        <v>119</v>
      </c>
      <c r="G30" s="23"/>
      <c r="H30" s="24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="3" customFormat="1" ht="39" customHeight="1" spans="1:18">
      <c r="A31" s="14">
        <v>24</v>
      </c>
      <c r="B31" s="26"/>
      <c r="C31" s="26"/>
      <c r="D31" s="14" t="s">
        <v>129</v>
      </c>
      <c r="E31" s="25">
        <v>29</v>
      </c>
      <c r="F31" s="23" t="s">
        <v>119</v>
      </c>
      <c r="G31" s="23"/>
      <c r="H31" s="2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="3" customFormat="1" ht="39" customHeight="1" spans="1:18">
      <c r="A32" s="14">
        <v>25</v>
      </c>
      <c r="B32" s="22" t="s">
        <v>109</v>
      </c>
      <c r="C32" s="22" t="s">
        <v>115</v>
      </c>
      <c r="D32" s="14" t="s">
        <v>130</v>
      </c>
      <c r="E32" s="14">
        <v>28</v>
      </c>
      <c r="F32" s="23" t="s">
        <v>119</v>
      </c>
      <c r="G32" s="23"/>
      <c r="H32" s="22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="3" customFormat="1" ht="39" customHeight="1" spans="1:18">
      <c r="A33" s="14">
        <v>26</v>
      </c>
      <c r="B33" s="24"/>
      <c r="C33" s="24"/>
      <c r="D33" s="14" t="s">
        <v>131</v>
      </c>
      <c r="E33" s="25">
        <v>28</v>
      </c>
      <c r="F33" s="23" t="s">
        <v>119</v>
      </c>
      <c r="G33" s="23"/>
      <c r="H33" s="24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="3" customFormat="1" ht="39" customHeight="1" spans="1:18">
      <c r="A34" s="14">
        <v>27</v>
      </c>
      <c r="B34" s="24"/>
      <c r="C34" s="24"/>
      <c r="D34" s="14" t="s">
        <v>132</v>
      </c>
      <c r="E34" s="25">
        <v>27</v>
      </c>
      <c r="F34" s="23" t="s">
        <v>119</v>
      </c>
      <c r="G34" s="23"/>
      <c r="H34" s="24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="3" customFormat="1" ht="39" customHeight="1" spans="1:18">
      <c r="A35" s="14">
        <v>28</v>
      </c>
      <c r="B35" s="24"/>
      <c r="C35" s="24"/>
      <c r="D35" s="14" t="s">
        <v>133</v>
      </c>
      <c r="E35" s="25">
        <v>26</v>
      </c>
      <c r="F35" s="23" t="s">
        <v>119</v>
      </c>
      <c r="G35" s="23"/>
      <c r="H35" s="24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="3" customFormat="1" ht="39" customHeight="1" spans="1:18">
      <c r="A36" s="14">
        <v>29</v>
      </c>
      <c r="B36" s="24"/>
      <c r="C36" s="24"/>
      <c r="D36" s="14" t="s">
        <v>134</v>
      </c>
      <c r="E36" s="25">
        <v>34</v>
      </c>
      <c r="F36" s="23" t="s">
        <v>119</v>
      </c>
      <c r="G36" s="23"/>
      <c r="H36" s="24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="3" customFormat="1" ht="39" customHeight="1" spans="1:18">
      <c r="A37" s="14">
        <v>30</v>
      </c>
      <c r="B37" s="24"/>
      <c r="C37" s="24"/>
      <c r="D37" s="14" t="s">
        <v>108</v>
      </c>
      <c r="E37" s="25">
        <v>34</v>
      </c>
      <c r="F37" s="23" t="s">
        <v>119</v>
      </c>
      <c r="G37" s="23"/>
      <c r="H37" s="24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="3" customFormat="1" ht="39" customHeight="1" spans="1:18">
      <c r="A38" s="14">
        <v>31</v>
      </c>
      <c r="B38" s="24"/>
      <c r="C38" s="24"/>
      <c r="D38" s="14" t="s">
        <v>135</v>
      </c>
      <c r="E38" s="25">
        <v>63</v>
      </c>
      <c r="F38" s="23" t="s">
        <v>119</v>
      </c>
      <c r="G38" s="23"/>
      <c r="H38" s="24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="3" customFormat="1" ht="39" customHeight="1" spans="1:18">
      <c r="A39" s="14">
        <v>32</v>
      </c>
      <c r="B39" s="24"/>
      <c r="C39" s="24"/>
      <c r="D39" s="14" t="s">
        <v>136</v>
      </c>
      <c r="E39" s="27">
        <v>50</v>
      </c>
      <c r="F39" s="23" t="s">
        <v>119</v>
      </c>
      <c r="G39" s="23"/>
      <c r="H39" s="24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="3" customFormat="1" ht="39" customHeight="1" spans="1:18">
      <c r="A40" s="14">
        <v>33</v>
      </c>
      <c r="B40" s="24"/>
      <c r="C40" s="24"/>
      <c r="D40" s="14" t="s">
        <v>137</v>
      </c>
      <c r="E40" s="27">
        <v>33</v>
      </c>
      <c r="F40" s="23" t="s">
        <v>119</v>
      </c>
      <c r="G40" s="23"/>
      <c r="H40" s="24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="3" customFormat="1" ht="39" customHeight="1" spans="1:18">
      <c r="A41" s="14">
        <v>34</v>
      </c>
      <c r="B41" s="26"/>
      <c r="C41" s="26"/>
      <c r="D41" s="14" t="s">
        <v>138</v>
      </c>
      <c r="E41" s="25">
        <v>33</v>
      </c>
      <c r="F41" s="23" t="s">
        <v>119</v>
      </c>
      <c r="G41" s="23"/>
      <c r="H41" s="2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="3" customFormat="1" ht="39" customHeight="1" spans="1:18">
      <c r="A42" s="14" t="s">
        <v>18</v>
      </c>
      <c r="B42" s="14"/>
      <c r="C42" s="14"/>
      <c r="D42" s="15"/>
      <c r="E42" s="18">
        <f>SUM(E15:E41)</f>
        <v>2041.775</v>
      </c>
      <c r="F42" s="16"/>
      <c r="G42" s="16"/>
      <c r="H42" s="19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="3" customFormat="1" ht="39" customHeight="1" spans="1:18">
      <c r="A43" s="14">
        <v>35</v>
      </c>
      <c r="B43" s="14" t="s">
        <v>139</v>
      </c>
      <c r="C43" s="20" t="s">
        <v>140</v>
      </c>
      <c r="D43" s="14" t="s">
        <v>141</v>
      </c>
      <c r="E43" s="14">
        <v>143.927</v>
      </c>
      <c r="F43" s="28"/>
      <c r="G43" s="28"/>
      <c r="H43" s="14"/>
      <c r="I43" s="36"/>
      <c r="J43" s="36"/>
      <c r="K43" s="36"/>
      <c r="L43" s="36"/>
      <c r="M43" s="36"/>
      <c r="N43" s="36"/>
      <c r="O43" s="36"/>
      <c r="P43" s="36"/>
      <c r="Q43" s="36"/>
      <c r="R43" s="36"/>
    </row>
    <row r="44" s="3" customFormat="1" ht="39" customHeight="1" spans="1:18">
      <c r="A44" s="14" t="s">
        <v>18</v>
      </c>
      <c r="B44" s="14"/>
      <c r="C44" s="14"/>
      <c r="D44" s="15"/>
      <c r="E44" s="18">
        <f>SUM(E43:E43)</f>
        <v>143.927</v>
      </c>
      <c r="F44" s="16"/>
      <c r="G44" s="16"/>
      <c r="H44" s="19"/>
      <c r="I44" s="36"/>
      <c r="J44" s="36"/>
      <c r="K44" s="36"/>
      <c r="L44" s="36"/>
      <c r="M44" s="36"/>
      <c r="N44" s="36"/>
      <c r="O44" s="36"/>
      <c r="P44" s="36"/>
      <c r="Q44" s="36"/>
      <c r="R44" s="36"/>
    </row>
    <row r="45" s="3" customFormat="1" ht="56.25" customHeight="1" spans="1:18">
      <c r="A45" s="14">
        <v>36</v>
      </c>
      <c r="B45" s="14" t="s">
        <v>142</v>
      </c>
      <c r="C45" s="20" t="s">
        <v>143</v>
      </c>
      <c r="D45" s="15" t="s">
        <v>60</v>
      </c>
      <c r="E45" s="29">
        <v>180.064</v>
      </c>
      <c r="F45" s="19"/>
      <c r="G45" s="19"/>
      <c r="H45" s="22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="3" customFormat="1" ht="39" customHeight="1" spans="1:18">
      <c r="A46" s="14">
        <v>37</v>
      </c>
      <c r="B46" s="14"/>
      <c r="C46" s="20"/>
      <c r="D46" s="14" t="s">
        <v>61</v>
      </c>
      <c r="E46" s="14">
        <v>72.389</v>
      </c>
      <c r="F46" s="28"/>
      <c r="G46" s="28"/>
      <c r="H46" s="24"/>
      <c r="I46" s="36"/>
      <c r="J46" s="36"/>
      <c r="K46" s="36"/>
      <c r="L46" s="36"/>
      <c r="M46" s="36"/>
      <c r="N46" s="36"/>
      <c r="O46" s="36"/>
      <c r="P46" s="36"/>
      <c r="Q46" s="36"/>
      <c r="R46" s="36"/>
    </row>
    <row r="47" s="3" customFormat="1" ht="39" customHeight="1" spans="1:18">
      <c r="A47" s="14">
        <v>38</v>
      </c>
      <c r="B47" s="14"/>
      <c r="C47" s="20"/>
      <c r="D47" s="14" t="s">
        <v>47</v>
      </c>
      <c r="E47" s="14">
        <v>58.419</v>
      </c>
      <c r="F47" s="28"/>
      <c r="G47" s="28"/>
      <c r="H47" s="26"/>
      <c r="I47" s="36"/>
      <c r="J47" s="36"/>
      <c r="K47" s="36"/>
      <c r="L47" s="36"/>
      <c r="M47" s="36"/>
      <c r="N47" s="36"/>
      <c r="O47" s="36"/>
      <c r="P47" s="36"/>
      <c r="Q47" s="36"/>
      <c r="R47" s="36"/>
    </row>
    <row r="48" s="3" customFormat="1" ht="39" customHeight="1" spans="1:18">
      <c r="A48" s="14" t="s">
        <v>18</v>
      </c>
      <c r="B48" s="14"/>
      <c r="C48" s="14"/>
      <c r="D48" s="15"/>
      <c r="E48" s="30">
        <f>SUM(E45:E47)</f>
        <v>310.872</v>
      </c>
      <c r="F48" s="19"/>
      <c r="G48" s="19"/>
      <c r="H48" s="19"/>
      <c r="I48" s="36"/>
      <c r="J48" s="36"/>
      <c r="K48" s="36"/>
      <c r="L48" s="36"/>
      <c r="M48" s="36"/>
      <c r="N48" s="36"/>
      <c r="O48" s="36"/>
      <c r="P48" s="36"/>
      <c r="Q48" s="36"/>
      <c r="R48" s="36"/>
    </row>
    <row r="49" s="3" customFormat="1" ht="39" customHeight="1" spans="1:18">
      <c r="A49" s="14">
        <v>39</v>
      </c>
      <c r="B49" s="14" t="s">
        <v>144</v>
      </c>
      <c r="C49" s="20" t="s">
        <v>144</v>
      </c>
      <c r="D49" s="14" t="s">
        <v>145</v>
      </c>
      <c r="E49" s="14">
        <v>330</v>
      </c>
      <c r="F49" s="14"/>
      <c r="G49" s="14"/>
      <c r="H49" s="31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="3" customFormat="1" ht="39" customHeight="1" spans="1:18">
      <c r="A50" s="14">
        <v>40</v>
      </c>
      <c r="B50" s="14"/>
      <c r="C50" s="20"/>
      <c r="D50" s="25" t="s">
        <v>146</v>
      </c>
      <c r="E50" s="25">
        <v>100</v>
      </c>
      <c r="F50" s="25"/>
      <c r="G50" s="25"/>
      <c r="H50" s="32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="3" customFormat="1" ht="39" customHeight="1" spans="1:18">
      <c r="A51" s="14" t="s">
        <v>18</v>
      </c>
      <c r="B51" s="14"/>
      <c r="C51" s="14"/>
      <c r="D51" s="29"/>
      <c r="E51" s="30">
        <f>SUM(E49:E50)</f>
        <v>430</v>
      </c>
      <c r="F51" s="19"/>
      <c r="G51" s="19"/>
      <c r="H51" s="29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="3" customFormat="1" ht="39" customHeight="1" spans="1:18">
      <c r="A52" s="14">
        <v>41</v>
      </c>
      <c r="B52" s="17" t="s">
        <v>147</v>
      </c>
      <c r="C52" s="14" t="s">
        <v>148</v>
      </c>
      <c r="D52" s="29" t="s">
        <v>149</v>
      </c>
      <c r="E52" s="29">
        <v>1714</v>
      </c>
      <c r="F52" s="19"/>
      <c r="G52" s="19"/>
      <c r="H52" s="29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="3" customFormat="1" ht="39" customHeight="1" spans="1:18">
      <c r="A53" s="14" t="s">
        <v>18</v>
      </c>
      <c r="B53" s="14"/>
      <c r="C53" s="14"/>
      <c r="D53" s="29"/>
      <c r="E53" s="30">
        <f>SUM(E52:E52)</f>
        <v>1714</v>
      </c>
      <c r="F53" s="19"/>
      <c r="G53" s="19"/>
      <c r="H53" s="29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4" s="3" customFormat="1" ht="39" customHeight="1" spans="1:18">
      <c r="A54" s="14">
        <v>42</v>
      </c>
      <c r="B54" s="14" t="s">
        <v>150</v>
      </c>
      <c r="C54" s="29" t="s">
        <v>151</v>
      </c>
      <c r="D54" s="29" t="s">
        <v>152</v>
      </c>
      <c r="E54" s="15">
        <v>109.526</v>
      </c>
      <c r="F54" s="16"/>
      <c r="G54" s="16"/>
      <c r="H54" s="14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="3" customFormat="1" ht="56.25" customHeight="1" spans="1:18">
      <c r="A55" s="14">
        <v>43</v>
      </c>
      <c r="B55" s="33" t="s">
        <v>150</v>
      </c>
      <c r="C55" s="29" t="s">
        <v>151</v>
      </c>
      <c r="D55" s="15" t="s">
        <v>153</v>
      </c>
      <c r="E55" s="15">
        <v>176.873</v>
      </c>
      <c r="F55" s="16"/>
      <c r="G55" s="16"/>
      <c r="H55" s="33"/>
      <c r="I55" s="36"/>
      <c r="J55" s="36"/>
      <c r="K55" s="36"/>
      <c r="L55" s="36"/>
      <c r="M55" s="36"/>
      <c r="N55" s="36"/>
      <c r="O55" s="36"/>
      <c r="P55" s="36"/>
      <c r="Q55" s="36"/>
      <c r="R55" s="36"/>
    </row>
    <row r="56" s="3" customFormat="1" ht="39" customHeight="1" spans="1:18">
      <c r="A56" s="14">
        <v>44</v>
      </c>
      <c r="B56" s="33"/>
      <c r="C56" s="29"/>
      <c r="D56" s="15" t="s">
        <v>154</v>
      </c>
      <c r="E56" s="15">
        <v>207.531</v>
      </c>
      <c r="F56" s="16"/>
      <c r="G56" s="16"/>
      <c r="H56" s="33"/>
      <c r="I56" s="36"/>
      <c r="J56" s="36"/>
      <c r="K56" s="36"/>
      <c r="L56" s="36"/>
      <c r="M56" s="36"/>
      <c r="N56" s="36"/>
      <c r="O56" s="36"/>
      <c r="P56" s="36"/>
      <c r="Q56" s="36"/>
      <c r="R56" s="36"/>
    </row>
    <row r="57" s="3" customFormat="1" ht="39" customHeight="1" spans="1:18">
      <c r="A57" s="14">
        <v>45</v>
      </c>
      <c r="B57" s="33" t="s">
        <v>150</v>
      </c>
      <c r="C57" s="20" t="s">
        <v>155</v>
      </c>
      <c r="D57" s="14" t="s">
        <v>156</v>
      </c>
      <c r="E57" s="14">
        <v>171.964</v>
      </c>
      <c r="F57" s="23"/>
      <c r="G57" s="23"/>
      <c r="H57" s="33"/>
      <c r="I57" s="36"/>
      <c r="J57" s="36"/>
      <c r="K57" s="36"/>
      <c r="L57" s="36"/>
      <c r="M57" s="36"/>
      <c r="N57" s="36"/>
      <c r="O57" s="36"/>
      <c r="P57" s="36"/>
      <c r="Q57" s="36"/>
      <c r="R57" s="36"/>
    </row>
    <row r="58" s="3" customFormat="1" ht="39" customHeight="1" spans="1:18">
      <c r="A58" s="14">
        <v>46</v>
      </c>
      <c r="B58" s="33"/>
      <c r="C58" s="21"/>
      <c r="D58" s="14" t="s">
        <v>157</v>
      </c>
      <c r="E58" s="14">
        <v>290.419</v>
      </c>
      <c r="F58" s="23"/>
      <c r="G58" s="23"/>
      <c r="H58" s="33"/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="3" customFormat="1" ht="39" customHeight="1" spans="1:18">
      <c r="A59" s="14">
        <v>47</v>
      </c>
      <c r="B59" s="33"/>
      <c r="C59" s="21"/>
      <c r="D59" s="14" t="s">
        <v>158</v>
      </c>
      <c r="E59" s="14">
        <v>58.446</v>
      </c>
      <c r="F59" s="23"/>
      <c r="G59" s="23"/>
      <c r="H59" s="33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="3" customFormat="1" ht="39" customHeight="1" spans="1:18">
      <c r="A60" s="14" t="s">
        <v>18</v>
      </c>
      <c r="B60" s="14"/>
      <c r="C60" s="14"/>
      <c r="D60" s="15"/>
      <c r="E60" s="18">
        <f>SUM(E54:E59)</f>
        <v>1014.759</v>
      </c>
      <c r="F60" s="16"/>
      <c r="G60" s="16"/>
      <c r="H60" s="29"/>
      <c r="I60" s="36"/>
      <c r="J60" s="36"/>
      <c r="K60" s="36"/>
      <c r="L60" s="36"/>
      <c r="M60" s="36"/>
      <c r="N60" s="36"/>
      <c r="O60" s="36"/>
      <c r="P60" s="36"/>
      <c r="Q60" s="36"/>
      <c r="R60" s="36"/>
    </row>
    <row r="61" s="3" customFormat="1" ht="39" customHeight="1" spans="1:18">
      <c r="A61" s="14">
        <v>48</v>
      </c>
      <c r="B61" s="14" t="s">
        <v>159</v>
      </c>
      <c r="C61" s="29" t="s">
        <v>160</v>
      </c>
      <c r="D61" s="15" t="s">
        <v>161</v>
      </c>
      <c r="E61" s="15">
        <v>1088.58</v>
      </c>
      <c r="F61" s="19"/>
      <c r="G61" s="19"/>
      <c r="H61" s="14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="3" customFormat="1" ht="39" customHeight="1" spans="1:18">
      <c r="A62" s="14">
        <v>49</v>
      </c>
      <c r="B62" s="14"/>
      <c r="C62" s="29"/>
      <c r="D62" s="15" t="s">
        <v>162</v>
      </c>
      <c r="E62" s="15">
        <v>59.81</v>
      </c>
      <c r="F62" s="19"/>
      <c r="G62" s="19"/>
      <c r="H62" s="14"/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="3" customFormat="1" ht="39" customHeight="1" spans="1:18">
      <c r="A63" s="14">
        <v>50</v>
      </c>
      <c r="B63" s="14"/>
      <c r="C63" s="29"/>
      <c r="D63" s="15" t="s">
        <v>163</v>
      </c>
      <c r="E63" s="15">
        <v>48.39</v>
      </c>
      <c r="F63" s="19"/>
      <c r="G63" s="19"/>
      <c r="H63" s="14"/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="3" customFormat="1" ht="39" customHeight="1" spans="1:18">
      <c r="A64" s="14">
        <v>51</v>
      </c>
      <c r="B64" s="14"/>
      <c r="C64" s="29"/>
      <c r="D64" s="15" t="s">
        <v>164</v>
      </c>
      <c r="E64" s="15">
        <v>48.39</v>
      </c>
      <c r="F64" s="19"/>
      <c r="G64" s="19"/>
      <c r="H64" s="14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="3" customFormat="1" ht="39" customHeight="1" spans="1:18">
      <c r="A65" s="14">
        <v>52</v>
      </c>
      <c r="B65" s="14"/>
      <c r="C65" s="29"/>
      <c r="D65" s="15" t="s">
        <v>165</v>
      </c>
      <c r="E65" s="15">
        <v>48.39</v>
      </c>
      <c r="F65" s="19"/>
      <c r="G65" s="19"/>
      <c r="H65" s="14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="3" customFormat="1" ht="39" customHeight="1" spans="1:18">
      <c r="A66" s="14">
        <v>53</v>
      </c>
      <c r="B66" s="14"/>
      <c r="C66" s="29"/>
      <c r="D66" s="15" t="s">
        <v>166</v>
      </c>
      <c r="E66" s="15">
        <v>48.39</v>
      </c>
      <c r="F66" s="19"/>
      <c r="G66" s="19"/>
      <c r="H66" s="14"/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="3" customFormat="1" ht="56.25" customHeight="1" spans="1:18">
      <c r="A67" s="14">
        <v>54</v>
      </c>
      <c r="B67" s="14"/>
      <c r="C67" s="29"/>
      <c r="D67" s="15" t="s">
        <v>167</v>
      </c>
      <c r="E67" s="15">
        <v>48.39</v>
      </c>
      <c r="F67" s="19"/>
      <c r="G67" s="19"/>
      <c r="H67" s="14"/>
      <c r="I67" s="36"/>
      <c r="J67" s="36"/>
      <c r="K67" s="36"/>
      <c r="L67" s="36"/>
      <c r="M67" s="36"/>
      <c r="N67" s="36"/>
      <c r="O67" s="36"/>
      <c r="P67" s="36"/>
      <c r="Q67" s="36"/>
      <c r="R67" s="36"/>
    </row>
    <row r="68" s="3" customFormat="1" ht="39" customHeight="1" spans="1:18">
      <c r="A68" s="14">
        <v>55</v>
      </c>
      <c r="B68" s="14"/>
      <c r="C68" s="29"/>
      <c r="D68" s="15" t="s">
        <v>168</v>
      </c>
      <c r="E68" s="15">
        <v>59.98</v>
      </c>
      <c r="F68" s="19"/>
      <c r="G68" s="19"/>
      <c r="H68" s="14"/>
      <c r="I68" s="36"/>
      <c r="J68" s="36"/>
      <c r="K68" s="36"/>
      <c r="L68" s="36"/>
      <c r="M68" s="36"/>
      <c r="N68" s="36"/>
      <c r="O68" s="36"/>
      <c r="P68" s="36"/>
      <c r="Q68" s="36"/>
      <c r="R68" s="36"/>
    </row>
    <row r="69" s="3" customFormat="1" ht="39" customHeight="1" spans="1:18">
      <c r="A69" s="14">
        <v>56</v>
      </c>
      <c r="B69" s="14"/>
      <c r="C69" s="29"/>
      <c r="D69" s="15" t="s">
        <v>169</v>
      </c>
      <c r="E69" s="15">
        <v>48.39</v>
      </c>
      <c r="F69" s="19"/>
      <c r="G69" s="19"/>
      <c r="H69" s="14"/>
      <c r="I69" s="36"/>
      <c r="J69" s="36"/>
      <c r="K69" s="36"/>
      <c r="L69" s="36"/>
      <c r="M69" s="36"/>
      <c r="N69" s="36"/>
      <c r="O69" s="36"/>
      <c r="P69" s="36"/>
      <c r="Q69" s="36"/>
      <c r="R69" s="36"/>
    </row>
    <row r="70" s="3" customFormat="1" ht="39" customHeight="1" spans="1:18">
      <c r="A70" s="14">
        <v>57</v>
      </c>
      <c r="B70" s="14"/>
      <c r="C70" s="29"/>
      <c r="D70" s="15" t="s">
        <v>170</v>
      </c>
      <c r="E70" s="15">
        <v>59.81</v>
      </c>
      <c r="F70" s="19"/>
      <c r="G70" s="19"/>
      <c r="H70" s="14"/>
      <c r="I70" s="36"/>
      <c r="J70" s="36"/>
      <c r="K70" s="36"/>
      <c r="L70" s="36"/>
      <c r="M70" s="36"/>
      <c r="N70" s="36"/>
      <c r="O70" s="36"/>
      <c r="P70" s="36"/>
      <c r="Q70" s="36"/>
      <c r="R70" s="36"/>
    </row>
    <row r="71" s="3" customFormat="1" ht="39" customHeight="1" spans="1:18">
      <c r="A71" s="14">
        <v>58</v>
      </c>
      <c r="B71" s="14"/>
      <c r="C71" s="29" t="s">
        <v>171</v>
      </c>
      <c r="D71" s="15" t="s">
        <v>172</v>
      </c>
      <c r="E71" s="15">
        <v>58</v>
      </c>
      <c r="F71" s="19"/>
      <c r="G71" s="19"/>
      <c r="H71" s="14"/>
      <c r="I71" s="36"/>
      <c r="J71" s="36"/>
      <c r="K71" s="36"/>
      <c r="L71" s="36"/>
      <c r="M71" s="36"/>
      <c r="N71" s="36"/>
      <c r="O71" s="36"/>
      <c r="P71" s="36"/>
      <c r="Q71" s="36"/>
      <c r="R71" s="36"/>
    </row>
    <row r="72" s="3" customFormat="1" ht="39" customHeight="1" spans="1:18">
      <c r="A72" s="14">
        <v>59</v>
      </c>
      <c r="B72" s="14"/>
      <c r="C72" s="29"/>
      <c r="D72" s="15" t="s">
        <v>173</v>
      </c>
      <c r="E72" s="15">
        <v>20</v>
      </c>
      <c r="F72" s="19"/>
      <c r="G72" s="19"/>
      <c r="H72" s="14"/>
      <c r="I72" s="36"/>
      <c r="J72" s="36"/>
      <c r="K72" s="36"/>
      <c r="L72" s="36"/>
      <c r="M72" s="36"/>
      <c r="N72" s="36"/>
      <c r="O72" s="36"/>
      <c r="P72" s="36"/>
      <c r="Q72" s="36"/>
      <c r="R72" s="36"/>
    </row>
    <row r="73" s="3" customFormat="1" ht="39" customHeight="1" spans="1:18">
      <c r="A73" s="14">
        <v>60</v>
      </c>
      <c r="B73" s="14"/>
      <c r="C73" s="29"/>
      <c r="D73" s="15" t="s">
        <v>174</v>
      </c>
      <c r="E73" s="15">
        <v>20</v>
      </c>
      <c r="F73" s="19"/>
      <c r="G73" s="19"/>
      <c r="H73" s="14"/>
      <c r="I73" s="36"/>
      <c r="J73" s="36"/>
      <c r="K73" s="36"/>
      <c r="L73" s="36"/>
      <c r="M73" s="36"/>
      <c r="N73" s="36"/>
      <c r="O73" s="36"/>
      <c r="P73" s="36"/>
      <c r="Q73" s="36"/>
      <c r="R73" s="36"/>
    </row>
    <row r="74" s="3" customFormat="1" ht="39" customHeight="1" spans="1:18">
      <c r="A74" s="14">
        <v>61</v>
      </c>
      <c r="B74" s="14"/>
      <c r="C74" s="29"/>
      <c r="D74" s="15" t="s">
        <v>175</v>
      </c>
      <c r="E74" s="15">
        <v>20</v>
      </c>
      <c r="F74" s="19"/>
      <c r="G74" s="19"/>
      <c r="H74" s="14"/>
      <c r="I74" s="36"/>
      <c r="J74" s="36"/>
      <c r="K74" s="36"/>
      <c r="L74" s="36"/>
      <c r="M74" s="36"/>
      <c r="N74" s="36"/>
      <c r="O74" s="36"/>
      <c r="P74" s="36"/>
      <c r="Q74" s="36"/>
      <c r="R74" s="36"/>
    </row>
    <row r="75" s="3" customFormat="1" ht="39" customHeight="1" spans="1:18">
      <c r="A75" s="14">
        <v>62</v>
      </c>
      <c r="B75" s="14"/>
      <c r="C75" s="29"/>
      <c r="D75" s="15" t="s">
        <v>102</v>
      </c>
      <c r="E75" s="15">
        <v>10</v>
      </c>
      <c r="F75" s="19"/>
      <c r="G75" s="19"/>
      <c r="H75" s="14"/>
      <c r="I75" s="36"/>
      <c r="J75" s="36"/>
      <c r="K75" s="36"/>
      <c r="L75" s="36"/>
      <c r="M75" s="36"/>
      <c r="N75" s="36"/>
      <c r="O75" s="36"/>
      <c r="P75" s="36"/>
      <c r="Q75" s="36"/>
      <c r="R75" s="36"/>
    </row>
    <row r="76" s="3" customFormat="1" ht="39" customHeight="1" spans="1:18">
      <c r="A76" s="14" t="s">
        <v>18</v>
      </c>
      <c r="B76" s="14"/>
      <c r="C76" s="14"/>
      <c r="D76" s="15"/>
      <c r="E76" s="18">
        <f>SUM(E61:E75)</f>
        <v>1686.52</v>
      </c>
      <c r="F76" s="19"/>
      <c r="G76" s="19"/>
      <c r="H76" s="19"/>
      <c r="I76" s="36"/>
      <c r="J76" s="36"/>
      <c r="K76" s="36"/>
      <c r="L76" s="36"/>
      <c r="M76" s="36"/>
      <c r="N76" s="36"/>
      <c r="O76" s="36"/>
      <c r="P76" s="36"/>
      <c r="Q76" s="36"/>
      <c r="R76" s="36"/>
    </row>
    <row r="77" s="3" customFormat="1" ht="39" customHeight="1" spans="1:18">
      <c r="A77" s="14">
        <v>63</v>
      </c>
      <c r="B77" s="14" t="s">
        <v>176</v>
      </c>
      <c r="C77" s="14" t="s">
        <v>177</v>
      </c>
      <c r="D77" s="14" t="s">
        <v>49</v>
      </c>
      <c r="E77" s="14">
        <v>103</v>
      </c>
      <c r="F77" s="19"/>
      <c r="G77" s="19"/>
      <c r="H77" s="19"/>
      <c r="I77" s="36"/>
      <c r="J77" s="36"/>
      <c r="K77" s="36"/>
      <c r="L77" s="36"/>
      <c r="M77" s="36"/>
      <c r="N77" s="36"/>
      <c r="O77" s="36"/>
      <c r="P77" s="36"/>
      <c r="Q77" s="36"/>
      <c r="R77" s="36"/>
    </row>
    <row r="78" s="3" customFormat="1" ht="39" customHeight="1" spans="1:18">
      <c r="A78" s="14"/>
      <c r="B78" s="14"/>
      <c r="C78" s="14"/>
      <c r="D78" s="15"/>
      <c r="E78" s="18">
        <f>E77</f>
        <v>103</v>
      </c>
      <c r="F78" s="19"/>
      <c r="G78" s="19"/>
      <c r="H78" s="19"/>
      <c r="I78" s="36"/>
      <c r="J78" s="36"/>
      <c r="K78" s="36"/>
      <c r="L78" s="36"/>
      <c r="M78" s="36"/>
      <c r="N78" s="36"/>
      <c r="O78" s="36"/>
      <c r="P78" s="36"/>
      <c r="Q78" s="36"/>
      <c r="R78" s="36"/>
    </row>
    <row r="79" s="3" customFormat="1" ht="39" customHeight="1" spans="1:18">
      <c r="A79" s="14" t="s">
        <v>94</v>
      </c>
      <c r="B79" s="14"/>
      <c r="C79" s="21"/>
      <c r="D79" s="14"/>
      <c r="E79" s="37">
        <f>E76+E60+E53+E51+E48+E44+E42+E14+E10+E78</f>
        <v>7902.053</v>
      </c>
      <c r="F79" s="14"/>
      <c r="G79" s="14"/>
      <c r="H79" s="23"/>
      <c r="I79" s="36"/>
      <c r="J79" s="36"/>
      <c r="K79" s="36"/>
      <c r="L79" s="36"/>
      <c r="M79" s="36"/>
      <c r="N79" s="36"/>
      <c r="O79" s="36"/>
      <c r="P79" s="36"/>
      <c r="Q79" s="36"/>
      <c r="R79" s="36"/>
    </row>
    <row r="80" ht="186" customHeight="1" spans="1:18">
      <c r="A80" s="38"/>
      <c r="B80" s="39"/>
      <c r="C80" s="40"/>
      <c r="D80" s="40"/>
      <c r="E80" s="40"/>
      <c r="F80" s="40"/>
      <c r="G80" s="40"/>
      <c r="H80" s="40"/>
      <c r="I80" s="34"/>
      <c r="J80" s="34"/>
      <c r="K80" s="34"/>
      <c r="L80" s="34"/>
      <c r="M80" s="34"/>
      <c r="N80" s="34"/>
      <c r="O80" s="34"/>
      <c r="P80" s="34"/>
      <c r="Q80" s="34"/>
      <c r="R80" s="34"/>
    </row>
    <row r="81" spans="1:18">
      <c r="A81" s="34"/>
      <c r="B81" s="41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</row>
    <row r="82" spans="1:18">
      <c r="A82" s="34"/>
      <c r="B82" s="41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</row>
    <row r="83" spans="1:18">
      <c r="A83" s="34"/>
      <c r="B83" s="41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</row>
    <row r="84" spans="1:18">
      <c r="A84" s="34"/>
      <c r="B84" s="41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</row>
    <row r="85" spans="1:18">
      <c r="A85" s="34"/>
      <c r="B85" s="41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</row>
    <row r="86" spans="1:18">
      <c r="A86" s="34"/>
      <c r="B86" s="41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</row>
    <row r="87" spans="1:18">
      <c r="A87" s="34"/>
      <c r="B87" s="41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</row>
    <row r="88" spans="1:18">
      <c r="A88" s="34"/>
      <c r="B88" s="41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</row>
    <row r="89" spans="1:18">
      <c r="A89" s="34"/>
      <c r="B89" s="41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</row>
    <row r="90" spans="1:18">
      <c r="A90" s="34"/>
      <c r="B90" s="41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</row>
    <row r="91" spans="1:18">
      <c r="A91" s="34"/>
      <c r="B91" s="41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</row>
    <row r="92" spans="1:18">
      <c r="A92" s="34"/>
      <c r="B92" s="41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</row>
    <row r="93" spans="1:18">
      <c r="A93" s="34"/>
      <c r="B93" s="41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</row>
    <row r="94" spans="1:18">
      <c r="A94" s="34"/>
      <c r="B94" s="41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</row>
    <row r="95" spans="1:18">
      <c r="A95" s="34"/>
      <c r="B95" s="41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</row>
    <row r="96" spans="1:18">
      <c r="A96" s="34"/>
      <c r="B96" s="41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</row>
    <row r="97" spans="1:18">
      <c r="A97" s="34"/>
      <c r="B97" s="41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</row>
    <row r="98" spans="1:18">
      <c r="A98" s="34"/>
      <c r="B98" s="4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</row>
    <row r="99" spans="1:18">
      <c r="A99" s="34"/>
      <c r="B99" s="41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</row>
    <row r="100" spans="1:18">
      <c r="A100" s="34"/>
      <c r="B100" s="41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</row>
    <row r="101" spans="1:18">
      <c r="A101" s="34"/>
      <c r="B101" s="41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</row>
    <row r="102" spans="1:18">
      <c r="A102" s="34"/>
      <c r="B102" s="41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</row>
    <row r="103" spans="1:18">
      <c r="A103" s="34"/>
      <c r="B103" s="41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</row>
    <row r="104" spans="1:18">
      <c r="A104" s="34"/>
      <c r="B104" s="41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</row>
    <row r="105" spans="1:18">
      <c r="A105" s="34"/>
      <c r="B105" s="41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</row>
    <row r="106" spans="1:18">
      <c r="A106" s="34"/>
      <c r="B106" s="41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</row>
    <row r="107" spans="1:18">
      <c r="A107" s="34"/>
      <c r="B107" s="41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</row>
    <row r="108" spans="1:18">
      <c r="A108" s="34"/>
      <c r="B108" s="41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</row>
    <row r="109" spans="1:18">
      <c r="A109" s="34"/>
      <c r="B109" s="41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</row>
    <row r="110" spans="1:18">
      <c r="A110" s="34"/>
      <c r="B110" s="41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</row>
    <row r="111" spans="1:18">
      <c r="A111" s="34"/>
      <c r="B111" s="41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</row>
    <row r="112" spans="1:18">
      <c r="A112" s="34"/>
      <c r="B112" s="41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</row>
    <row r="113" spans="1:18">
      <c r="A113" s="34"/>
      <c r="B113" s="41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</row>
    <row r="114" spans="1:18">
      <c r="A114" s="34"/>
      <c r="B114" s="41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</row>
    <row r="115" spans="1:18">
      <c r="A115" s="34"/>
      <c r="B115" s="41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</row>
    <row r="116" spans="1:18">
      <c r="A116" s="34"/>
      <c r="B116" s="41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</row>
    <row r="117" spans="1:18">
      <c r="A117" s="34"/>
      <c r="B117" s="41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</row>
    <row r="118" spans="1:18">
      <c r="A118" s="34"/>
      <c r="B118" s="41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</row>
    <row r="119" spans="1:18">
      <c r="A119" s="34"/>
      <c r="B119" s="41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</row>
    <row r="120" spans="1:18">
      <c r="A120" s="34"/>
      <c r="B120" s="41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</row>
    <row r="121" spans="1:18">
      <c r="A121" s="34"/>
      <c r="B121" s="41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</row>
    <row r="122" spans="1:18">
      <c r="A122" s="34"/>
      <c r="B122" s="41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</row>
    <row r="123" spans="1:18">
      <c r="A123" s="34"/>
      <c r="B123" s="41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</row>
    <row r="124" spans="1:18">
      <c r="A124" s="34"/>
      <c r="B124" s="41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</row>
    <row r="125" spans="1:18">
      <c r="A125" s="34"/>
      <c r="B125" s="41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</row>
    <row r="126" spans="1:18">
      <c r="A126" s="34"/>
      <c r="B126" s="41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</row>
    <row r="127" spans="1:18">
      <c r="A127" s="34"/>
      <c r="B127" s="41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</row>
    <row r="128" spans="1:18">
      <c r="A128" s="34"/>
      <c r="B128" s="41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</row>
    <row r="129" spans="1:18">
      <c r="A129" s="34"/>
      <c r="B129" s="41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</row>
    <row r="130" spans="1:18">
      <c r="A130" s="34"/>
      <c r="B130" s="41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</row>
    <row r="131" spans="1:18">
      <c r="A131" s="34"/>
      <c r="B131" s="41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</row>
    <row r="132" spans="1:18">
      <c r="A132" s="34"/>
      <c r="B132" s="41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</row>
    <row r="133" spans="1:18">
      <c r="A133" s="34"/>
      <c r="B133" s="41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</row>
    <row r="134" spans="1:18">
      <c r="A134" s="34"/>
      <c r="B134" s="41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</row>
    <row r="135" spans="1:18">
      <c r="A135" s="34"/>
      <c r="B135" s="41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</row>
    <row r="136" spans="1:18">
      <c r="A136" s="34"/>
      <c r="B136" s="41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</row>
    <row r="137" spans="1:18">
      <c r="A137" s="34"/>
      <c r="B137" s="41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</row>
    <row r="138" spans="1:18">
      <c r="A138" s="34"/>
      <c r="B138" s="41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</row>
    <row r="139" spans="1:18">
      <c r="A139" s="34"/>
      <c r="B139" s="41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</row>
    <row r="140" spans="1:18">
      <c r="A140" s="34"/>
      <c r="B140" s="41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</row>
    <row r="141" spans="1:18">
      <c r="A141" s="34"/>
      <c r="B141" s="41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</row>
    <row r="142" spans="1:18">
      <c r="A142" s="34"/>
      <c r="B142" s="41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</row>
    <row r="143" spans="1:18">
      <c r="A143" s="34"/>
      <c r="B143" s="41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</row>
    <row r="144" spans="1:18">
      <c r="A144" s="34"/>
      <c r="B144" s="41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</row>
    <row r="145" spans="1:18">
      <c r="A145" s="34"/>
      <c r="B145" s="41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</row>
    <row r="146" spans="1:18">
      <c r="A146" s="34"/>
      <c r="B146" s="41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</row>
    <row r="147" spans="1:18">
      <c r="A147" s="34"/>
      <c r="B147" s="41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</row>
    <row r="148" spans="1:18">
      <c r="A148" s="34"/>
      <c r="B148" s="41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</row>
    <row r="149" spans="1:18">
      <c r="A149" s="34"/>
      <c r="B149" s="41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</row>
    <row r="150" spans="1:18">
      <c r="A150" s="34"/>
      <c r="B150" s="41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</row>
    <row r="151" spans="1:18">
      <c r="A151" s="34"/>
      <c r="B151" s="41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</row>
    <row r="152" spans="1:18">
      <c r="A152" s="34"/>
      <c r="B152" s="41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</row>
    <row r="153" spans="1:18">
      <c r="A153" s="34"/>
      <c r="B153" s="41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</row>
    <row r="154" spans="1:18">
      <c r="A154" s="34"/>
      <c r="B154" s="41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</row>
    <row r="155" spans="1:18">
      <c r="A155" s="34"/>
      <c r="B155" s="41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</row>
    <row r="156" spans="1:18">
      <c r="A156" s="34"/>
      <c r="B156" s="41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</row>
    <row r="157" spans="1:18">
      <c r="A157" s="34"/>
      <c r="B157" s="41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</row>
    <row r="158" spans="1:18">
      <c r="A158" s="34"/>
      <c r="B158" s="41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</row>
    <row r="159" spans="1:18">
      <c r="A159" s="34"/>
      <c r="B159" s="41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</row>
    <row r="160" spans="1:18">
      <c r="A160" s="34"/>
      <c r="B160" s="41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</row>
    <row r="161" spans="1:18">
      <c r="A161" s="34"/>
      <c r="B161" s="41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2" spans="1:18">
      <c r="A162" s="34"/>
      <c r="B162" s="41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</row>
    <row r="163" spans="1:18">
      <c r="A163" s="34"/>
      <c r="B163" s="41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4" spans="1:18">
      <c r="A164" s="34"/>
      <c r="B164" s="41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</row>
    <row r="165" spans="1:18">
      <c r="A165" s="34"/>
      <c r="B165" s="41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6" spans="1:18">
      <c r="A166" s="34"/>
      <c r="B166" s="41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</row>
    <row r="167" spans="1:18">
      <c r="A167" s="34"/>
      <c r="B167" s="41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68" spans="1:18">
      <c r="A168" s="34"/>
      <c r="B168" s="41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</row>
    <row r="169" spans="1:18">
      <c r="A169" s="34"/>
      <c r="B169" s="41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</row>
    <row r="170" spans="1:18">
      <c r="A170" s="34"/>
      <c r="B170" s="41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</row>
    <row r="171" spans="1:18">
      <c r="A171" s="34"/>
      <c r="B171" s="41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</row>
    <row r="172" spans="1:18">
      <c r="A172" s="34"/>
      <c r="B172" s="41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</row>
    <row r="173" spans="1:18">
      <c r="A173" s="34"/>
      <c r="B173" s="41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</row>
    <row r="174" spans="1:18">
      <c r="A174" s="34"/>
      <c r="B174" s="41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</row>
    <row r="175" spans="1:18">
      <c r="A175" s="34"/>
      <c r="B175" s="41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6" spans="1:18">
      <c r="A176" s="34"/>
      <c r="B176" s="41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</row>
    <row r="177" spans="1:18">
      <c r="A177" s="34"/>
      <c r="B177" s="41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8" spans="1:18">
      <c r="A178" s="34"/>
      <c r="B178" s="41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</row>
    <row r="179" spans="1:18">
      <c r="A179" s="34"/>
      <c r="B179" s="41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0" spans="1:18">
      <c r="A180" s="34"/>
      <c r="B180" s="41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</row>
    <row r="181" spans="1:18">
      <c r="A181" s="34"/>
      <c r="B181" s="41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2" spans="1:18">
      <c r="A182" s="34"/>
      <c r="B182" s="41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</row>
    <row r="183" spans="1:18">
      <c r="A183" s="34"/>
      <c r="B183" s="41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</row>
    <row r="184" spans="1:18">
      <c r="A184" s="34"/>
      <c r="B184" s="41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</row>
    <row r="185" spans="1:18">
      <c r="A185" s="34"/>
      <c r="B185" s="41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  <row r="186" spans="1:18">
      <c r="A186" s="34"/>
      <c r="B186" s="41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</row>
    <row r="187" spans="1:18">
      <c r="A187" s="34"/>
      <c r="B187" s="41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</row>
    <row r="188" spans="1:18">
      <c r="A188" s="34"/>
      <c r="B188" s="41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</row>
    <row r="189" spans="1:18">
      <c r="A189" s="34"/>
      <c r="B189" s="41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</row>
    <row r="190" spans="1:18">
      <c r="A190" s="34"/>
      <c r="B190" s="41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</row>
    <row r="191" spans="1:18">
      <c r="A191" s="34"/>
      <c r="B191" s="41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</row>
    <row r="192" spans="1:18">
      <c r="A192" s="34"/>
      <c r="B192" s="41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</row>
    <row r="193" spans="1:18">
      <c r="A193" s="34"/>
      <c r="B193" s="41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</row>
    <row r="194" spans="1:18">
      <c r="A194" s="34"/>
      <c r="B194" s="41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</row>
    <row r="195" spans="1:18">
      <c r="A195" s="34"/>
      <c r="B195" s="41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</row>
    <row r="196" spans="1:18">
      <c r="A196" s="34"/>
      <c r="B196" s="41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</row>
    <row r="197" spans="1:18">
      <c r="A197" s="34"/>
      <c r="B197" s="41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</row>
    <row r="198" spans="1:18">
      <c r="A198" s="34"/>
      <c r="B198" s="41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</row>
    <row r="199" spans="1:18">
      <c r="A199" s="34"/>
      <c r="B199" s="41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</row>
    <row r="200" spans="1:18">
      <c r="A200" s="34"/>
      <c r="B200" s="41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</row>
    <row r="201" spans="1:18">
      <c r="A201" s="34"/>
      <c r="B201" s="41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</row>
    <row r="202" spans="1:18">
      <c r="A202" s="34"/>
      <c r="B202" s="41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</row>
    <row r="203" spans="1:18">
      <c r="A203" s="34"/>
      <c r="B203" s="41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</row>
    <row r="204" spans="1:18">
      <c r="A204" s="34"/>
      <c r="B204" s="41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</row>
    <row r="205" spans="1:18">
      <c r="A205" s="34"/>
      <c r="B205" s="41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</row>
    <row r="206" spans="1:18">
      <c r="A206" s="34"/>
      <c r="B206" s="41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</row>
    <row r="207" spans="1:18">
      <c r="A207" s="34"/>
      <c r="B207" s="41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</row>
    <row r="208" spans="1:18">
      <c r="A208" s="34"/>
      <c r="B208" s="41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</row>
    <row r="209" spans="1:18">
      <c r="A209" s="34"/>
      <c r="B209" s="41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</row>
    <row r="210" spans="1:18">
      <c r="A210" s="34"/>
      <c r="B210" s="41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</row>
    <row r="211" spans="1:18">
      <c r="A211" s="34"/>
      <c r="B211" s="41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</row>
    <row r="212" spans="1:18">
      <c r="A212" s="34"/>
      <c r="B212" s="41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</row>
    <row r="213" spans="1:18">
      <c r="A213" s="34"/>
      <c r="B213" s="41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</row>
    <row r="214" spans="1:18">
      <c r="A214" s="34"/>
      <c r="B214" s="41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</row>
    <row r="215" spans="1:18">
      <c r="A215" s="34"/>
      <c r="B215" s="41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</row>
    <row r="216" spans="1:18">
      <c r="A216" s="34"/>
      <c r="B216" s="41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</row>
    <row r="217" spans="1:18">
      <c r="A217" s="34"/>
      <c r="B217" s="41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</row>
    <row r="218" spans="1:18">
      <c r="A218" s="34"/>
      <c r="B218" s="41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</row>
    <row r="219" spans="1:18">
      <c r="A219" s="34"/>
      <c r="B219" s="41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</row>
    <row r="220" spans="1:18">
      <c r="A220" s="34"/>
      <c r="B220" s="41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</row>
  </sheetData>
  <mergeCells count="41">
    <mergeCell ref="A1:H1"/>
    <mergeCell ref="A4:D4"/>
    <mergeCell ref="A10:C10"/>
    <mergeCell ref="A14:C14"/>
    <mergeCell ref="A42:C42"/>
    <mergeCell ref="A44:C44"/>
    <mergeCell ref="A48:C48"/>
    <mergeCell ref="A51:C51"/>
    <mergeCell ref="A53:C53"/>
    <mergeCell ref="A60:C60"/>
    <mergeCell ref="A76:C76"/>
    <mergeCell ref="A79:C79"/>
    <mergeCell ref="A80:H80"/>
    <mergeCell ref="B6:B9"/>
    <mergeCell ref="B11:B13"/>
    <mergeCell ref="B15:B31"/>
    <mergeCell ref="B32:B41"/>
    <mergeCell ref="B45:B47"/>
    <mergeCell ref="B49:B50"/>
    <mergeCell ref="B55:B56"/>
    <mergeCell ref="B57:B59"/>
    <mergeCell ref="B61:B75"/>
    <mergeCell ref="C11:C12"/>
    <mergeCell ref="C15:C18"/>
    <mergeCell ref="C19:C31"/>
    <mergeCell ref="C32:C41"/>
    <mergeCell ref="C45:C47"/>
    <mergeCell ref="C49:C50"/>
    <mergeCell ref="C55:C56"/>
    <mergeCell ref="C57:C59"/>
    <mergeCell ref="C61:C70"/>
    <mergeCell ref="C71:C75"/>
    <mergeCell ref="H6:H9"/>
    <mergeCell ref="H11:H13"/>
    <mergeCell ref="H15:H31"/>
    <mergeCell ref="H32:H41"/>
    <mergeCell ref="H45:H47"/>
    <mergeCell ref="H49:H50"/>
    <mergeCell ref="H55:H56"/>
    <mergeCell ref="H57:H59"/>
    <mergeCell ref="H61:H75"/>
  </mergeCells>
  <pageMargins left="0.590277777777778" right="0.196527777777778" top="0.751388888888889" bottom="0.751388888888889" header="0.298611111111111" footer="0.298611111111111"/>
  <pageSetup paperSize="9" scale="6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</vt:lpstr>
      <vt:lpstr>续租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Tinnaly </cp:lastModifiedBy>
  <dcterms:created xsi:type="dcterms:W3CDTF">2022-01-19T11:47:00Z</dcterms:created>
  <dcterms:modified xsi:type="dcterms:W3CDTF">2022-04-11T02:03:10Z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8D4F3EEAF55442BE9FBBC45D6583EC4F</vt:lpwstr>
  </property>
  <property fmtid="{D5CDD505-2E9C-101B-9397-08002B2CF9AE}" pid="3" name="KSOProductBuildVer">
    <vt:lpwstr>2052-11.1.0.10700</vt:lpwstr>
  </property>
</Properties>
</file>